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anco/Documents/"/>
    </mc:Choice>
  </mc:AlternateContent>
  <xr:revisionPtr revIDLastSave="0" documentId="8_{434D9070-0F11-6943-BB7D-9E90046A891D}" xr6:coauthVersionLast="47" xr6:coauthVersionMax="47" xr10:uidLastSave="{00000000-0000-0000-0000-000000000000}"/>
  <bookViews>
    <workbookView xWindow="0" yWindow="500" windowWidth="28800" windowHeight="16140" tabRatio="815" xr2:uid="{00000000-000D-0000-FFFF-FFFF00000000}"/>
  </bookViews>
  <sheets>
    <sheet name="F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2" l="1"/>
  <c r="K5" i="2" s="1"/>
  <c r="J54" i="2"/>
  <c r="K54" i="2" s="1"/>
  <c r="J6" i="2"/>
  <c r="K6" i="2" s="1"/>
  <c r="J7" i="2"/>
  <c r="K7" i="2" s="1"/>
  <c r="J8" i="2"/>
  <c r="K8" i="2" s="1"/>
  <c r="J9" i="2"/>
  <c r="K9" i="2" s="1"/>
  <c r="J10" i="2"/>
  <c r="K10" i="2" s="1"/>
  <c r="J11" i="2"/>
  <c r="K11" i="2" s="1"/>
  <c r="J12" i="2"/>
  <c r="K12" i="2" s="1"/>
  <c r="J13" i="2"/>
  <c r="K13" i="2" s="1"/>
  <c r="J14" i="2"/>
  <c r="K14" i="2" s="1"/>
  <c r="J15" i="2"/>
  <c r="K15" i="2" s="1"/>
  <c r="J16" i="2"/>
  <c r="K16" i="2" s="1"/>
  <c r="J17" i="2"/>
  <c r="K17" i="2" s="1"/>
  <c r="J18" i="2"/>
  <c r="K18" i="2" s="1"/>
  <c r="J19" i="2"/>
  <c r="K19" i="2" s="1"/>
  <c r="J20" i="2"/>
  <c r="K20" i="2" s="1"/>
  <c r="J21" i="2"/>
  <c r="K21" i="2" s="1"/>
  <c r="J22" i="2"/>
  <c r="K22" i="2" s="1"/>
  <c r="J23" i="2"/>
  <c r="K23" i="2" s="1"/>
  <c r="J24" i="2"/>
  <c r="K24" i="2" s="1"/>
  <c r="J25" i="2"/>
  <c r="K25" i="2" s="1"/>
  <c r="J26" i="2"/>
  <c r="K26" i="2" s="1"/>
  <c r="J27" i="2"/>
  <c r="K27" i="2" s="1"/>
  <c r="J28" i="2"/>
  <c r="K28" i="2" s="1"/>
  <c r="J29" i="2"/>
  <c r="K29" i="2" s="1"/>
  <c r="J30" i="2"/>
  <c r="K30" i="2" s="1"/>
  <c r="J31" i="2"/>
  <c r="K31" i="2" s="1"/>
  <c r="J32" i="2"/>
  <c r="K32" i="2" s="1"/>
  <c r="J33" i="2"/>
  <c r="K33" i="2" s="1"/>
  <c r="J34" i="2"/>
  <c r="K34" i="2" s="1"/>
  <c r="J35" i="2"/>
  <c r="K35" i="2" s="1"/>
  <c r="J36" i="2"/>
  <c r="K36" i="2" s="1"/>
  <c r="J37" i="2"/>
  <c r="K37" i="2" s="1"/>
  <c r="J38" i="2"/>
  <c r="K38" i="2" s="1"/>
  <c r="J39" i="2"/>
  <c r="K39" i="2" s="1"/>
  <c r="J40" i="2"/>
  <c r="K40" i="2" s="1"/>
  <c r="J41" i="2"/>
  <c r="K41" i="2" s="1"/>
  <c r="J42" i="2"/>
  <c r="K42" i="2" s="1"/>
  <c r="J43" i="2"/>
  <c r="K43" i="2" s="1"/>
  <c r="J44" i="2"/>
  <c r="K44" i="2" s="1"/>
  <c r="J45" i="2"/>
  <c r="K45" i="2" s="1"/>
  <c r="J46" i="2"/>
  <c r="K46" i="2" s="1"/>
  <c r="J47" i="2"/>
  <c r="K47" i="2" s="1"/>
  <c r="J48" i="2"/>
  <c r="K48" i="2" s="1"/>
  <c r="J49" i="2"/>
  <c r="K49" i="2" s="1"/>
  <c r="J50" i="2"/>
  <c r="K50" i="2" s="1"/>
  <c r="J51" i="2"/>
  <c r="K51" i="2" s="1"/>
  <c r="J52" i="2"/>
  <c r="K52" i="2" s="1"/>
  <c r="J53" i="2"/>
  <c r="K53" i="2" s="1"/>
  <c r="AL5" i="2" l="1"/>
  <c r="AW5" i="2" l="1"/>
  <c r="AX54" i="2"/>
  <c r="AX53" i="2"/>
  <c r="AX52" i="2"/>
  <c r="AX51" i="2"/>
  <c r="AX50" i="2"/>
  <c r="AX49" i="2"/>
  <c r="AX48" i="2"/>
  <c r="AX47" i="2"/>
  <c r="AX46" i="2"/>
  <c r="AX45" i="2"/>
  <c r="AX44" i="2"/>
  <c r="AX43" i="2"/>
  <c r="AX42" i="2"/>
  <c r="AX41" i="2"/>
  <c r="AX40" i="2"/>
  <c r="AX39" i="2"/>
  <c r="AX38" i="2"/>
  <c r="AX37" i="2"/>
  <c r="AX36" i="2"/>
  <c r="AX35" i="2"/>
  <c r="AX34" i="2"/>
  <c r="AX33" i="2"/>
  <c r="AX32" i="2"/>
  <c r="AX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X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X5" i="2"/>
  <c r="AS5" i="2"/>
  <c r="AG5" i="2" l="1"/>
  <c r="AH5" i="2"/>
  <c r="AI5" i="2"/>
  <c r="AJ5" i="2"/>
  <c r="AK5" i="2"/>
  <c r="AM5" i="2"/>
  <c r="AN5" i="2"/>
  <c r="AO5" i="2"/>
  <c r="AP5" i="2"/>
  <c r="AQ5" i="2"/>
  <c r="AR5" i="2"/>
  <c r="AT5" i="2"/>
  <c r="AU5" i="2"/>
  <c r="AV5" i="2"/>
  <c r="AY5" i="2"/>
  <c r="AZ5" i="2"/>
  <c r="BA5" i="2"/>
  <c r="BB5" i="2"/>
  <c r="AG6" i="2"/>
  <c r="AH6" i="2"/>
  <c r="AI6" i="2"/>
  <c r="AJ6" i="2"/>
  <c r="AK6" i="2"/>
  <c r="AM6" i="2"/>
  <c r="AN6" i="2"/>
  <c r="AO6" i="2"/>
  <c r="AP6" i="2"/>
  <c r="AQ6" i="2"/>
  <c r="AR6" i="2"/>
  <c r="AT6" i="2"/>
  <c r="AU6" i="2"/>
  <c r="AV6" i="2"/>
  <c r="AY6" i="2"/>
  <c r="AZ6" i="2"/>
  <c r="BA6" i="2"/>
  <c r="BB6" i="2"/>
  <c r="AG7" i="2"/>
  <c r="AH7" i="2"/>
  <c r="AI7" i="2"/>
  <c r="AJ7" i="2"/>
  <c r="AK7" i="2"/>
  <c r="AM7" i="2"/>
  <c r="AN7" i="2"/>
  <c r="AO7" i="2"/>
  <c r="AP7" i="2"/>
  <c r="AQ7" i="2"/>
  <c r="AR7" i="2"/>
  <c r="AT7" i="2"/>
  <c r="AU7" i="2"/>
  <c r="AV7" i="2"/>
  <c r="AY7" i="2"/>
  <c r="AZ7" i="2"/>
  <c r="BA7" i="2"/>
  <c r="BB7" i="2"/>
  <c r="AG8" i="2"/>
  <c r="AH8" i="2"/>
  <c r="AI8" i="2"/>
  <c r="AJ8" i="2"/>
  <c r="AK8" i="2"/>
  <c r="AM8" i="2"/>
  <c r="AN8" i="2"/>
  <c r="AO8" i="2"/>
  <c r="AP8" i="2"/>
  <c r="AQ8" i="2"/>
  <c r="AR8" i="2"/>
  <c r="AT8" i="2"/>
  <c r="AU8" i="2"/>
  <c r="AV8" i="2"/>
  <c r="AY8" i="2"/>
  <c r="AZ8" i="2"/>
  <c r="BA8" i="2"/>
  <c r="BB8" i="2"/>
  <c r="AG9" i="2"/>
  <c r="AH9" i="2"/>
  <c r="AI9" i="2"/>
  <c r="AJ9" i="2"/>
  <c r="AK9" i="2"/>
  <c r="AM9" i="2"/>
  <c r="AN9" i="2"/>
  <c r="AO9" i="2"/>
  <c r="AP9" i="2"/>
  <c r="AQ9" i="2"/>
  <c r="AR9" i="2"/>
  <c r="AT9" i="2"/>
  <c r="AU9" i="2"/>
  <c r="AV9" i="2"/>
  <c r="AY9" i="2"/>
  <c r="AZ9" i="2"/>
  <c r="BA9" i="2"/>
  <c r="BB9" i="2"/>
  <c r="AG10" i="2"/>
  <c r="AH10" i="2"/>
  <c r="AI10" i="2"/>
  <c r="AJ10" i="2"/>
  <c r="AK10" i="2"/>
  <c r="AM10" i="2"/>
  <c r="AN10" i="2"/>
  <c r="AO10" i="2"/>
  <c r="AP10" i="2"/>
  <c r="AQ10" i="2"/>
  <c r="AR10" i="2"/>
  <c r="AT10" i="2"/>
  <c r="AU10" i="2"/>
  <c r="AV10" i="2"/>
  <c r="AY10" i="2"/>
  <c r="AZ10" i="2"/>
  <c r="BA10" i="2"/>
  <c r="BB10" i="2"/>
  <c r="AG11" i="2"/>
  <c r="AH11" i="2"/>
  <c r="AI11" i="2"/>
  <c r="AJ11" i="2"/>
  <c r="AK11" i="2"/>
  <c r="AM11" i="2"/>
  <c r="AN11" i="2"/>
  <c r="AO11" i="2"/>
  <c r="AP11" i="2"/>
  <c r="AQ11" i="2"/>
  <c r="AR11" i="2"/>
  <c r="AT11" i="2"/>
  <c r="AU11" i="2"/>
  <c r="AV11" i="2"/>
  <c r="AY11" i="2"/>
  <c r="AZ11" i="2"/>
  <c r="BA11" i="2"/>
  <c r="BB11" i="2"/>
  <c r="AG12" i="2"/>
  <c r="AH12" i="2"/>
  <c r="AI12" i="2"/>
  <c r="AJ12" i="2"/>
  <c r="AK12" i="2"/>
  <c r="AM12" i="2"/>
  <c r="AN12" i="2"/>
  <c r="AO12" i="2"/>
  <c r="AP12" i="2"/>
  <c r="AQ12" i="2"/>
  <c r="AR12" i="2"/>
  <c r="AT12" i="2"/>
  <c r="AU12" i="2"/>
  <c r="AV12" i="2"/>
  <c r="AY12" i="2"/>
  <c r="AZ12" i="2"/>
  <c r="BA12" i="2"/>
  <c r="BB12" i="2"/>
  <c r="AG13" i="2"/>
  <c r="AH13" i="2"/>
  <c r="AI13" i="2"/>
  <c r="AJ13" i="2"/>
  <c r="AK13" i="2"/>
  <c r="AM13" i="2"/>
  <c r="AN13" i="2"/>
  <c r="AO13" i="2"/>
  <c r="AP13" i="2"/>
  <c r="AQ13" i="2"/>
  <c r="AR13" i="2"/>
  <c r="AT13" i="2"/>
  <c r="AU13" i="2"/>
  <c r="AV13" i="2"/>
  <c r="AY13" i="2"/>
  <c r="AZ13" i="2"/>
  <c r="BA13" i="2"/>
  <c r="BB13" i="2"/>
  <c r="AG14" i="2"/>
  <c r="AH14" i="2"/>
  <c r="AI14" i="2"/>
  <c r="AJ14" i="2"/>
  <c r="AK14" i="2"/>
  <c r="AM14" i="2"/>
  <c r="AN14" i="2"/>
  <c r="AO14" i="2"/>
  <c r="AP14" i="2"/>
  <c r="AQ14" i="2"/>
  <c r="AR14" i="2"/>
  <c r="AT14" i="2"/>
  <c r="AU14" i="2"/>
  <c r="AV14" i="2"/>
  <c r="AY14" i="2"/>
  <c r="AZ14" i="2"/>
  <c r="BA14" i="2"/>
  <c r="BB14" i="2"/>
  <c r="AG15" i="2"/>
  <c r="AH15" i="2"/>
  <c r="AI15" i="2"/>
  <c r="AJ15" i="2"/>
  <c r="AK15" i="2"/>
  <c r="AM15" i="2"/>
  <c r="AN15" i="2"/>
  <c r="AO15" i="2"/>
  <c r="AP15" i="2"/>
  <c r="AQ15" i="2"/>
  <c r="AR15" i="2"/>
  <c r="AT15" i="2"/>
  <c r="AU15" i="2"/>
  <c r="AV15" i="2"/>
  <c r="AY15" i="2"/>
  <c r="AZ15" i="2"/>
  <c r="BA15" i="2"/>
  <c r="BB15" i="2"/>
  <c r="AG16" i="2"/>
  <c r="AH16" i="2"/>
  <c r="AI16" i="2"/>
  <c r="AJ16" i="2"/>
  <c r="AK16" i="2"/>
  <c r="AM16" i="2"/>
  <c r="AN16" i="2"/>
  <c r="AO16" i="2"/>
  <c r="AP16" i="2"/>
  <c r="AQ16" i="2"/>
  <c r="AR16" i="2"/>
  <c r="AT16" i="2"/>
  <c r="AU16" i="2"/>
  <c r="AV16" i="2"/>
  <c r="AY16" i="2"/>
  <c r="AZ16" i="2"/>
  <c r="BA16" i="2"/>
  <c r="BB16" i="2"/>
  <c r="AG17" i="2"/>
  <c r="AH17" i="2"/>
  <c r="AI17" i="2"/>
  <c r="AJ17" i="2"/>
  <c r="AK17" i="2"/>
  <c r="AM17" i="2"/>
  <c r="AN17" i="2"/>
  <c r="AO17" i="2"/>
  <c r="AP17" i="2"/>
  <c r="AQ17" i="2"/>
  <c r="AR17" i="2"/>
  <c r="AT17" i="2"/>
  <c r="AU17" i="2"/>
  <c r="AV17" i="2"/>
  <c r="AY17" i="2"/>
  <c r="AZ17" i="2"/>
  <c r="BA17" i="2"/>
  <c r="BB17" i="2"/>
  <c r="AG18" i="2"/>
  <c r="AH18" i="2"/>
  <c r="AI18" i="2"/>
  <c r="AJ18" i="2"/>
  <c r="AK18" i="2"/>
  <c r="AM18" i="2"/>
  <c r="AN18" i="2"/>
  <c r="AO18" i="2"/>
  <c r="AP18" i="2"/>
  <c r="AQ18" i="2"/>
  <c r="AR18" i="2"/>
  <c r="AT18" i="2"/>
  <c r="AU18" i="2"/>
  <c r="AV18" i="2"/>
  <c r="AY18" i="2"/>
  <c r="AZ18" i="2"/>
  <c r="BA18" i="2"/>
  <c r="BB18" i="2"/>
  <c r="AG19" i="2"/>
  <c r="AH19" i="2"/>
  <c r="AI19" i="2"/>
  <c r="AJ19" i="2"/>
  <c r="AK19" i="2"/>
  <c r="AM19" i="2"/>
  <c r="AN19" i="2"/>
  <c r="AO19" i="2"/>
  <c r="AP19" i="2"/>
  <c r="AQ19" i="2"/>
  <c r="AR19" i="2"/>
  <c r="AT19" i="2"/>
  <c r="AU19" i="2"/>
  <c r="AV19" i="2"/>
  <c r="AY19" i="2"/>
  <c r="AZ19" i="2"/>
  <c r="BA19" i="2"/>
  <c r="BB19" i="2"/>
  <c r="AG20" i="2"/>
  <c r="AH20" i="2"/>
  <c r="AI20" i="2"/>
  <c r="AJ20" i="2"/>
  <c r="AK20" i="2"/>
  <c r="AM20" i="2"/>
  <c r="AN20" i="2"/>
  <c r="AO20" i="2"/>
  <c r="AP20" i="2"/>
  <c r="AQ20" i="2"/>
  <c r="AR20" i="2"/>
  <c r="AT20" i="2"/>
  <c r="AU20" i="2"/>
  <c r="AV20" i="2"/>
  <c r="AY20" i="2"/>
  <c r="AZ20" i="2"/>
  <c r="BA20" i="2"/>
  <c r="BB20" i="2"/>
  <c r="AG21" i="2"/>
  <c r="AH21" i="2"/>
  <c r="AI21" i="2"/>
  <c r="AJ21" i="2"/>
  <c r="AK21" i="2"/>
  <c r="AM21" i="2"/>
  <c r="AN21" i="2"/>
  <c r="AO21" i="2"/>
  <c r="AP21" i="2"/>
  <c r="AQ21" i="2"/>
  <c r="AR21" i="2"/>
  <c r="AT21" i="2"/>
  <c r="AU21" i="2"/>
  <c r="AV21" i="2"/>
  <c r="AY21" i="2"/>
  <c r="AZ21" i="2"/>
  <c r="BA21" i="2"/>
  <c r="BB21" i="2"/>
  <c r="AG22" i="2"/>
  <c r="AH22" i="2"/>
  <c r="AI22" i="2"/>
  <c r="AJ22" i="2"/>
  <c r="AK22" i="2"/>
  <c r="AM22" i="2"/>
  <c r="AN22" i="2"/>
  <c r="AO22" i="2"/>
  <c r="AP22" i="2"/>
  <c r="AQ22" i="2"/>
  <c r="AR22" i="2"/>
  <c r="AT22" i="2"/>
  <c r="AU22" i="2"/>
  <c r="AV22" i="2"/>
  <c r="AY22" i="2"/>
  <c r="AZ22" i="2"/>
  <c r="BA22" i="2"/>
  <c r="BB22" i="2"/>
  <c r="AG23" i="2"/>
  <c r="AH23" i="2"/>
  <c r="AI23" i="2"/>
  <c r="AJ23" i="2"/>
  <c r="AK23" i="2"/>
  <c r="AM23" i="2"/>
  <c r="AN23" i="2"/>
  <c r="AO23" i="2"/>
  <c r="AP23" i="2"/>
  <c r="AQ23" i="2"/>
  <c r="AR23" i="2"/>
  <c r="AT23" i="2"/>
  <c r="AU23" i="2"/>
  <c r="AV23" i="2"/>
  <c r="AY23" i="2"/>
  <c r="AZ23" i="2"/>
  <c r="BA23" i="2"/>
  <c r="BB23" i="2"/>
  <c r="AG24" i="2"/>
  <c r="AH24" i="2"/>
  <c r="AI24" i="2"/>
  <c r="AJ24" i="2"/>
  <c r="AK24" i="2"/>
  <c r="AM24" i="2"/>
  <c r="AN24" i="2"/>
  <c r="AO24" i="2"/>
  <c r="AP24" i="2"/>
  <c r="AQ24" i="2"/>
  <c r="AR24" i="2"/>
  <c r="AT24" i="2"/>
  <c r="AU24" i="2"/>
  <c r="AV24" i="2"/>
  <c r="AY24" i="2"/>
  <c r="AZ24" i="2"/>
  <c r="BA24" i="2"/>
  <c r="BB24" i="2"/>
  <c r="AG25" i="2"/>
  <c r="AH25" i="2"/>
  <c r="AI25" i="2"/>
  <c r="AJ25" i="2"/>
  <c r="AK25" i="2"/>
  <c r="AM25" i="2"/>
  <c r="AN25" i="2"/>
  <c r="AO25" i="2"/>
  <c r="AP25" i="2"/>
  <c r="AQ25" i="2"/>
  <c r="AR25" i="2"/>
  <c r="AT25" i="2"/>
  <c r="AU25" i="2"/>
  <c r="AV25" i="2"/>
  <c r="AY25" i="2"/>
  <c r="AZ25" i="2"/>
  <c r="BA25" i="2"/>
  <c r="BB25" i="2"/>
  <c r="AG26" i="2"/>
  <c r="AH26" i="2"/>
  <c r="AI26" i="2"/>
  <c r="AJ26" i="2"/>
  <c r="AK26" i="2"/>
  <c r="AM26" i="2"/>
  <c r="AN26" i="2"/>
  <c r="AO26" i="2"/>
  <c r="AP26" i="2"/>
  <c r="AQ26" i="2"/>
  <c r="AR26" i="2"/>
  <c r="AT26" i="2"/>
  <c r="AU26" i="2"/>
  <c r="AV26" i="2"/>
  <c r="AY26" i="2"/>
  <c r="AZ26" i="2"/>
  <c r="BA26" i="2"/>
  <c r="BB26" i="2"/>
  <c r="AG27" i="2"/>
  <c r="AH27" i="2"/>
  <c r="AI27" i="2"/>
  <c r="AJ27" i="2"/>
  <c r="AK27" i="2"/>
  <c r="AM27" i="2"/>
  <c r="AN27" i="2"/>
  <c r="AO27" i="2"/>
  <c r="AP27" i="2"/>
  <c r="AQ27" i="2"/>
  <c r="AR27" i="2"/>
  <c r="AT27" i="2"/>
  <c r="AU27" i="2"/>
  <c r="AV27" i="2"/>
  <c r="AY27" i="2"/>
  <c r="AZ27" i="2"/>
  <c r="BA27" i="2"/>
  <c r="BB27" i="2"/>
  <c r="AG28" i="2"/>
  <c r="AH28" i="2"/>
  <c r="AI28" i="2"/>
  <c r="AJ28" i="2"/>
  <c r="AK28" i="2"/>
  <c r="AM28" i="2"/>
  <c r="AN28" i="2"/>
  <c r="AO28" i="2"/>
  <c r="AP28" i="2"/>
  <c r="AQ28" i="2"/>
  <c r="AR28" i="2"/>
  <c r="AT28" i="2"/>
  <c r="AU28" i="2"/>
  <c r="AV28" i="2"/>
  <c r="AY28" i="2"/>
  <c r="AZ28" i="2"/>
  <c r="BA28" i="2"/>
  <c r="BB28" i="2"/>
  <c r="AG29" i="2"/>
  <c r="AH29" i="2"/>
  <c r="AI29" i="2"/>
  <c r="AJ29" i="2"/>
  <c r="AK29" i="2"/>
  <c r="AM29" i="2"/>
  <c r="AN29" i="2"/>
  <c r="AO29" i="2"/>
  <c r="AP29" i="2"/>
  <c r="AQ29" i="2"/>
  <c r="AR29" i="2"/>
  <c r="AT29" i="2"/>
  <c r="AU29" i="2"/>
  <c r="AV29" i="2"/>
  <c r="AY29" i="2"/>
  <c r="AZ29" i="2"/>
  <c r="BA29" i="2"/>
  <c r="BB29" i="2"/>
  <c r="AG30" i="2"/>
  <c r="AH30" i="2"/>
  <c r="AI30" i="2"/>
  <c r="AJ30" i="2"/>
  <c r="AK30" i="2"/>
  <c r="AM30" i="2"/>
  <c r="AN30" i="2"/>
  <c r="AO30" i="2"/>
  <c r="AP30" i="2"/>
  <c r="AQ30" i="2"/>
  <c r="AR30" i="2"/>
  <c r="AT30" i="2"/>
  <c r="AU30" i="2"/>
  <c r="AV30" i="2"/>
  <c r="AY30" i="2"/>
  <c r="AZ30" i="2"/>
  <c r="BA30" i="2"/>
  <c r="BB30" i="2"/>
  <c r="AG31" i="2"/>
  <c r="AH31" i="2"/>
  <c r="AI31" i="2"/>
  <c r="AJ31" i="2"/>
  <c r="AK31" i="2"/>
  <c r="AM31" i="2"/>
  <c r="AN31" i="2"/>
  <c r="AO31" i="2"/>
  <c r="AP31" i="2"/>
  <c r="AQ31" i="2"/>
  <c r="AR31" i="2"/>
  <c r="AT31" i="2"/>
  <c r="AU31" i="2"/>
  <c r="AV31" i="2"/>
  <c r="AY31" i="2"/>
  <c r="AZ31" i="2"/>
  <c r="BA31" i="2"/>
  <c r="BB31" i="2"/>
  <c r="AG32" i="2"/>
  <c r="AH32" i="2"/>
  <c r="AI32" i="2"/>
  <c r="AJ32" i="2"/>
  <c r="AK32" i="2"/>
  <c r="AM32" i="2"/>
  <c r="AN32" i="2"/>
  <c r="AO32" i="2"/>
  <c r="AP32" i="2"/>
  <c r="AQ32" i="2"/>
  <c r="AR32" i="2"/>
  <c r="AT32" i="2"/>
  <c r="AU32" i="2"/>
  <c r="AV32" i="2"/>
  <c r="AY32" i="2"/>
  <c r="AZ32" i="2"/>
  <c r="BA32" i="2"/>
  <c r="BB32" i="2"/>
  <c r="AG33" i="2"/>
  <c r="AH33" i="2"/>
  <c r="AI33" i="2"/>
  <c r="AJ33" i="2"/>
  <c r="AK33" i="2"/>
  <c r="AM33" i="2"/>
  <c r="AN33" i="2"/>
  <c r="AO33" i="2"/>
  <c r="AP33" i="2"/>
  <c r="AQ33" i="2"/>
  <c r="AR33" i="2"/>
  <c r="AT33" i="2"/>
  <c r="AU33" i="2"/>
  <c r="AV33" i="2"/>
  <c r="AY33" i="2"/>
  <c r="AZ33" i="2"/>
  <c r="BA33" i="2"/>
  <c r="BB33" i="2"/>
  <c r="AG34" i="2"/>
  <c r="AH34" i="2"/>
  <c r="AI34" i="2"/>
  <c r="AJ34" i="2"/>
  <c r="AK34" i="2"/>
  <c r="AM34" i="2"/>
  <c r="AN34" i="2"/>
  <c r="AO34" i="2"/>
  <c r="AP34" i="2"/>
  <c r="AQ34" i="2"/>
  <c r="AR34" i="2"/>
  <c r="AT34" i="2"/>
  <c r="AU34" i="2"/>
  <c r="AV34" i="2"/>
  <c r="AY34" i="2"/>
  <c r="AZ34" i="2"/>
  <c r="BA34" i="2"/>
  <c r="BB34" i="2"/>
  <c r="AG35" i="2"/>
  <c r="AH35" i="2"/>
  <c r="AI35" i="2"/>
  <c r="AJ35" i="2"/>
  <c r="AK35" i="2"/>
  <c r="AM35" i="2"/>
  <c r="AN35" i="2"/>
  <c r="AO35" i="2"/>
  <c r="AP35" i="2"/>
  <c r="AQ35" i="2"/>
  <c r="AR35" i="2"/>
  <c r="AT35" i="2"/>
  <c r="AU35" i="2"/>
  <c r="AV35" i="2"/>
  <c r="AY35" i="2"/>
  <c r="AZ35" i="2"/>
  <c r="BA35" i="2"/>
  <c r="BB35" i="2"/>
  <c r="AG36" i="2"/>
  <c r="AH36" i="2"/>
  <c r="AI36" i="2"/>
  <c r="AJ36" i="2"/>
  <c r="AK36" i="2"/>
  <c r="AM36" i="2"/>
  <c r="AN36" i="2"/>
  <c r="AO36" i="2"/>
  <c r="AP36" i="2"/>
  <c r="AQ36" i="2"/>
  <c r="AR36" i="2"/>
  <c r="AT36" i="2"/>
  <c r="AU36" i="2"/>
  <c r="AV36" i="2"/>
  <c r="AY36" i="2"/>
  <c r="AZ36" i="2"/>
  <c r="BA36" i="2"/>
  <c r="BB36" i="2"/>
  <c r="AG37" i="2"/>
  <c r="AH37" i="2"/>
  <c r="AI37" i="2"/>
  <c r="AJ37" i="2"/>
  <c r="AK37" i="2"/>
  <c r="AM37" i="2"/>
  <c r="AN37" i="2"/>
  <c r="AO37" i="2"/>
  <c r="AP37" i="2"/>
  <c r="AQ37" i="2"/>
  <c r="AR37" i="2"/>
  <c r="AT37" i="2"/>
  <c r="AU37" i="2"/>
  <c r="AV37" i="2"/>
  <c r="AY37" i="2"/>
  <c r="AZ37" i="2"/>
  <c r="BA37" i="2"/>
  <c r="BB37" i="2"/>
  <c r="AG38" i="2"/>
  <c r="AH38" i="2"/>
  <c r="AI38" i="2"/>
  <c r="AJ38" i="2"/>
  <c r="AK38" i="2"/>
  <c r="AM38" i="2"/>
  <c r="AN38" i="2"/>
  <c r="AO38" i="2"/>
  <c r="AP38" i="2"/>
  <c r="AQ38" i="2"/>
  <c r="AR38" i="2"/>
  <c r="AT38" i="2"/>
  <c r="AU38" i="2"/>
  <c r="AV38" i="2"/>
  <c r="AY38" i="2"/>
  <c r="AZ38" i="2"/>
  <c r="BA38" i="2"/>
  <c r="BB38" i="2"/>
  <c r="AG39" i="2"/>
  <c r="AH39" i="2"/>
  <c r="AI39" i="2"/>
  <c r="AJ39" i="2"/>
  <c r="AK39" i="2"/>
  <c r="AM39" i="2"/>
  <c r="AN39" i="2"/>
  <c r="AO39" i="2"/>
  <c r="AP39" i="2"/>
  <c r="AQ39" i="2"/>
  <c r="AR39" i="2"/>
  <c r="AT39" i="2"/>
  <c r="AU39" i="2"/>
  <c r="AV39" i="2"/>
  <c r="AY39" i="2"/>
  <c r="AZ39" i="2"/>
  <c r="BA39" i="2"/>
  <c r="BB39" i="2"/>
  <c r="AG40" i="2"/>
  <c r="AH40" i="2"/>
  <c r="AI40" i="2"/>
  <c r="AJ40" i="2"/>
  <c r="AK40" i="2"/>
  <c r="AM40" i="2"/>
  <c r="AN40" i="2"/>
  <c r="AO40" i="2"/>
  <c r="AP40" i="2"/>
  <c r="AQ40" i="2"/>
  <c r="AR40" i="2"/>
  <c r="AT40" i="2"/>
  <c r="AU40" i="2"/>
  <c r="AV40" i="2"/>
  <c r="AY40" i="2"/>
  <c r="AZ40" i="2"/>
  <c r="BA40" i="2"/>
  <c r="BB40" i="2"/>
  <c r="AG41" i="2"/>
  <c r="AH41" i="2"/>
  <c r="AI41" i="2"/>
  <c r="AJ41" i="2"/>
  <c r="AK41" i="2"/>
  <c r="AM41" i="2"/>
  <c r="AN41" i="2"/>
  <c r="AO41" i="2"/>
  <c r="AP41" i="2"/>
  <c r="AQ41" i="2"/>
  <c r="AR41" i="2"/>
  <c r="AT41" i="2"/>
  <c r="AU41" i="2"/>
  <c r="AV41" i="2"/>
  <c r="AY41" i="2"/>
  <c r="AZ41" i="2"/>
  <c r="BA41" i="2"/>
  <c r="BB41" i="2"/>
  <c r="AG42" i="2"/>
  <c r="AH42" i="2"/>
  <c r="AI42" i="2"/>
  <c r="AJ42" i="2"/>
  <c r="AK42" i="2"/>
  <c r="AM42" i="2"/>
  <c r="AN42" i="2"/>
  <c r="AO42" i="2"/>
  <c r="AP42" i="2"/>
  <c r="AQ42" i="2"/>
  <c r="AR42" i="2"/>
  <c r="AT42" i="2"/>
  <c r="AU42" i="2"/>
  <c r="AV42" i="2"/>
  <c r="AY42" i="2"/>
  <c r="AZ42" i="2"/>
  <c r="BA42" i="2"/>
  <c r="BB42" i="2"/>
  <c r="AG43" i="2"/>
  <c r="AH43" i="2"/>
  <c r="AI43" i="2"/>
  <c r="AJ43" i="2"/>
  <c r="AK43" i="2"/>
  <c r="AM43" i="2"/>
  <c r="AN43" i="2"/>
  <c r="AO43" i="2"/>
  <c r="AP43" i="2"/>
  <c r="AQ43" i="2"/>
  <c r="AR43" i="2"/>
  <c r="AT43" i="2"/>
  <c r="AU43" i="2"/>
  <c r="AV43" i="2"/>
  <c r="AY43" i="2"/>
  <c r="AZ43" i="2"/>
  <c r="BA43" i="2"/>
  <c r="BB43" i="2"/>
  <c r="AG44" i="2"/>
  <c r="AH44" i="2"/>
  <c r="AI44" i="2"/>
  <c r="AJ44" i="2"/>
  <c r="AK44" i="2"/>
  <c r="AM44" i="2"/>
  <c r="AN44" i="2"/>
  <c r="AO44" i="2"/>
  <c r="AP44" i="2"/>
  <c r="AQ44" i="2"/>
  <c r="AR44" i="2"/>
  <c r="AT44" i="2"/>
  <c r="AU44" i="2"/>
  <c r="AV44" i="2"/>
  <c r="AY44" i="2"/>
  <c r="AZ44" i="2"/>
  <c r="BA44" i="2"/>
  <c r="BB44" i="2"/>
  <c r="AG45" i="2"/>
  <c r="AH45" i="2"/>
  <c r="AI45" i="2"/>
  <c r="AJ45" i="2"/>
  <c r="AK45" i="2"/>
  <c r="AM45" i="2"/>
  <c r="AN45" i="2"/>
  <c r="AO45" i="2"/>
  <c r="AP45" i="2"/>
  <c r="AQ45" i="2"/>
  <c r="AR45" i="2"/>
  <c r="AT45" i="2"/>
  <c r="AU45" i="2"/>
  <c r="AV45" i="2"/>
  <c r="AY45" i="2"/>
  <c r="AZ45" i="2"/>
  <c r="BA45" i="2"/>
  <c r="BB45" i="2"/>
  <c r="AG46" i="2"/>
  <c r="AH46" i="2"/>
  <c r="AI46" i="2"/>
  <c r="AJ46" i="2"/>
  <c r="AK46" i="2"/>
  <c r="AM46" i="2"/>
  <c r="AN46" i="2"/>
  <c r="AO46" i="2"/>
  <c r="AP46" i="2"/>
  <c r="AQ46" i="2"/>
  <c r="AR46" i="2"/>
  <c r="AT46" i="2"/>
  <c r="AU46" i="2"/>
  <c r="AV46" i="2"/>
  <c r="AY46" i="2"/>
  <c r="AZ46" i="2"/>
  <c r="BA46" i="2"/>
  <c r="BB46" i="2"/>
  <c r="AG47" i="2"/>
  <c r="AH47" i="2"/>
  <c r="AI47" i="2"/>
  <c r="AJ47" i="2"/>
  <c r="AK47" i="2"/>
  <c r="AM47" i="2"/>
  <c r="AN47" i="2"/>
  <c r="AO47" i="2"/>
  <c r="AP47" i="2"/>
  <c r="AQ47" i="2"/>
  <c r="AR47" i="2"/>
  <c r="AT47" i="2"/>
  <c r="AU47" i="2"/>
  <c r="AV47" i="2"/>
  <c r="AY47" i="2"/>
  <c r="AZ47" i="2"/>
  <c r="BA47" i="2"/>
  <c r="BB47" i="2"/>
  <c r="AG48" i="2"/>
  <c r="AH48" i="2"/>
  <c r="AI48" i="2"/>
  <c r="AJ48" i="2"/>
  <c r="AK48" i="2"/>
  <c r="AM48" i="2"/>
  <c r="AN48" i="2"/>
  <c r="AO48" i="2"/>
  <c r="AP48" i="2"/>
  <c r="AQ48" i="2"/>
  <c r="AR48" i="2"/>
  <c r="AT48" i="2"/>
  <c r="AU48" i="2"/>
  <c r="AV48" i="2"/>
  <c r="AY48" i="2"/>
  <c r="AZ48" i="2"/>
  <c r="BA48" i="2"/>
  <c r="BB48" i="2"/>
  <c r="AG49" i="2"/>
  <c r="AH49" i="2"/>
  <c r="AI49" i="2"/>
  <c r="AJ49" i="2"/>
  <c r="AK49" i="2"/>
  <c r="AM49" i="2"/>
  <c r="AN49" i="2"/>
  <c r="AO49" i="2"/>
  <c r="AP49" i="2"/>
  <c r="AQ49" i="2"/>
  <c r="AR49" i="2"/>
  <c r="AT49" i="2"/>
  <c r="AU49" i="2"/>
  <c r="AV49" i="2"/>
  <c r="AY49" i="2"/>
  <c r="AZ49" i="2"/>
  <c r="BA49" i="2"/>
  <c r="BB49" i="2"/>
  <c r="AG50" i="2"/>
  <c r="AH50" i="2"/>
  <c r="AI50" i="2"/>
  <c r="AJ50" i="2"/>
  <c r="AK50" i="2"/>
  <c r="AM50" i="2"/>
  <c r="AN50" i="2"/>
  <c r="AO50" i="2"/>
  <c r="AP50" i="2"/>
  <c r="AQ50" i="2"/>
  <c r="AR50" i="2"/>
  <c r="AT50" i="2"/>
  <c r="AU50" i="2"/>
  <c r="AV50" i="2"/>
  <c r="AY50" i="2"/>
  <c r="AZ50" i="2"/>
  <c r="BA50" i="2"/>
  <c r="BB50" i="2"/>
  <c r="AG51" i="2"/>
  <c r="AH51" i="2"/>
  <c r="AI51" i="2"/>
  <c r="AJ51" i="2"/>
  <c r="AK51" i="2"/>
  <c r="AM51" i="2"/>
  <c r="AN51" i="2"/>
  <c r="AO51" i="2"/>
  <c r="AP51" i="2"/>
  <c r="AQ51" i="2"/>
  <c r="AR51" i="2"/>
  <c r="AT51" i="2"/>
  <c r="AU51" i="2"/>
  <c r="AV51" i="2"/>
  <c r="AY51" i="2"/>
  <c r="AZ51" i="2"/>
  <c r="BA51" i="2"/>
  <c r="BB51" i="2"/>
  <c r="AG52" i="2"/>
  <c r="AH52" i="2"/>
  <c r="AI52" i="2"/>
  <c r="AJ52" i="2"/>
  <c r="AK52" i="2"/>
  <c r="AM52" i="2"/>
  <c r="AN52" i="2"/>
  <c r="AO52" i="2"/>
  <c r="AP52" i="2"/>
  <c r="AQ52" i="2"/>
  <c r="AR52" i="2"/>
  <c r="AT52" i="2"/>
  <c r="AU52" i="2"/>
  <c r="AV52" i="2"/>
  <c r="AY52" i="2"/>
  <c r="AZ52" i="2"/>
  <c r="BA52" i="2"/>
  <c r="BB52" i="2"/>
  <c r="AG53" i="2"/>
  <c r="AH53" i="2"/>
  <c r="AI53" i="2"/>
  <c r="AJ53" i="2"/>
  <c r="AK53" i="2"/>
  <c r="AM53" i="2"/>
  <c r="AN53" i="2"/>
  <c r="AO53" i="2"/>
  <c r="AP53" i="2"/>
  <c r="AQ53" i="2"/>
  <c r="AR53" i="2"/>
  <c r="AT53" i="2"/>
  <c r="AU53" i="2"/>
  <c r="AV53" i="2"/>
  <c r="AY53" i="2"/>
  <c r="AZ53" i="2"/>
  <c r="BA53" i="2"/>
  <c r="BB53" i="2"/>
  <c r="AG54" i="2"/>
  <c r="AH54" i="2"/>
  <c r="AI54" i="2"/>
  <c r="AJ54" i="2"/>
  <c r="AK54" i="2"/>
  <c r="AM54" i="2"/>
  <c r="AN54" i="2"/>
  <c r="AO54" i="2"/>
  <c r="AP54" i="2"/>
  <c r="AQ54" i="2"/>
  <c r="AR54" i="2"/>
  <c r="AT54" i="2"/>
  <c r="AU54" i="2"/>
  <c r="AV54" i="2"/>
  <c r="AY54" i="2"/>
  <c r="AZ54" i="2"/>
  <c r="BA54" i="2"/>
  <c r="BB54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</calcChain>
</file>

<file path=xl/sharedStrings.xml><?xml version="1.0" encoding="utf-8"?>
<sst xmlns="http://schemas.openxmlformats.org/spreadsheetml/2006/main" count="134" uniqueCount="67">
  <si>
    <t>Federal government / Gouvernement fédéral</t>
  </si>
  <si>
    <t>Nominal GDP / PIB nominal</t>
  </si>
  <si>
    <t>Real GDP / PIB réel</t>
  </si>
  <si>
    <t>Population projection / Projection de la population</t>
  </si>
  <si>
    <t>Labour force productivity / Productivité du travail 
Productivité de la population</t>
  </si>
  <si>
    <t>Employment / Niveau d'emploi</t>
  </si>
  <si>
    <t>Total revenue / Revenus totaux</t>
  </si>
  <si>
    <t>Program spending / Dépenses de programme</t>
  </si>
  <si>
    <t>Elderly benefits / Sécurité de la vieillesse</t>
  </si>
  <si>
    <t>Childrens benefits / Prestations pour enfants</t>
  </si>
  <si>
    <t>Employment Insurance benefits / Prestations d'assurance-emploi</t>
  </si>
  <si>
    <t>Canada Emergency Response Benefit / Prestation canadienne d’urgence</t>
  </si>
  <si>
    <t>Transfers to subnational government / Transferts au niveau infranational</t>
  </si>
  <si>
    <t>Canada Health Transfer / Transfert canadien en matière de santé</t>
  </si>
  <si>
    <t>Canada Social Transfer / Transfert canadien en matière de programmes sociaux</t>
  </si>
  <si>
    <t>Equalization / Paiements de péréquation</t>
  </si>
  <si>
    <t>Territorial Financing Formula / Transferts aux gouvernements  territoriaux</t>
  </si>
  <si>
    <t xml:space="preserve">Other transfers / Autres transferts </t>
  </si>
  <si>
    <t>Canada Immunization Plan / Plan d’immunisation du Canada</t>
  </si>
  <si>
    <t>Other transfers, DPE / Autres transferts, DDP</t>
  </si>
  <si>
    <t>Direct program expenses (DPE) / Dépenses directes de programme (DDP)</t>
  </si>
  <si>
    <t>Direct program expenses, net other transfers / Dépenses directes de programme (DDP), net</t>
  </si>
  <si>
    <t>Canada Emergency Wage Subsidy / Subvention salariale d'urgence du Canada</t>
  </si>
  <si>
    <t>Canada-Wide Early Learning and Child Care / Un plan d’apprentissage et de garde des jeunes enfants pancanadien</t>
  </si>
  <si>
    <t>Primary balance / Solde primaire</t>
  </si>
  <si>
    <t>Public debt charges / Frais de la dette publique</t>
  </si>
  <si>
    <t>Interest-bearing debt / Passif productif</t>
  </si>
  <si>
    <t>Net financial liabilities / Passif financier net</t>
  </si>
  <si>
    <t>Interest rate (effective) / Taux d'intérêt réel</t>
  </si>
  <si>
    <t>$ 000,000</t>
  </si>
  <si>
    <t>000,000 of persons / 000,000 du personnes</t>
  </si>
  <si>
    <t>index / indicie</t>
  </si>
  <si>
    <t>persons (000s) / personnes (000s)</t>
  </si>
  <si>
    <t>%</t>
  </si>
  <si>
    <t>% of GDP / % du PIB</t>
  </si>
  <si>
    <t>_date_</t>
  </si>
  <si>
    <t>ygdp</t>
  </si>
  <si>
    <t>ygdp12</t>
  </si>
  <si>
    <t>pop</t>
  </si>
  <si>
    <t>lprod</t>
  </si>
  <si>
    <t>lfe</t>
  </si>
  <si>
    <t>f_rev_0</t>
  </si>
  <si>
    <t>f_ps_0</t>
  </si>
  <si>
    <t>f_eld_0</t>
  </si>
  <si>
    <t>f_cb_0</t>
  </si>
  <si>
    <t>f_eix_0</t>
  </si>
  <si>
    <t>f_cerb</t>
  </si>
  <si>
    <t>f_mtg_0</t>
  </si>
  <si>
    <t>f_cht_0</t>
  </si>
  <si>
    <t>f_cst_0</t>
  </si>
  <si>
    <t>f_eq_0</t>
  </si>
  <si>
    <t>f_tff_0</t>
  </si>
  <si>
    <t>f_otr_0</t>
  </si>
  <si>
    <t>f_imm</t>
  </si>
  <si>
    <t>f_otr_dpe_0</t>
  </si>
  <si>
    <t>f_dpe_0</t>
  </si>
  <si>
    <t>f_dpe_netotr_0</t>
  </si>
  <si>
    <t>f_cews</t>
  </si>
  <si>
    <t>f_child_0</t>
  </si>
  <si>
    <t>f_pb_0</t>
  </si>
  <si>
    <t>f_pdc_0</t>
  </si>
  <si>
    <t>f_l_ibd_0</t>
  </si>
  <si>
    <t>f_nfl_0</t>
  </si>
  <si>
    <t>Sources: Statistics Canada and Parliamentary Budget Officer / Statistiques Canada et le bureau du directeur parliamentaire du budget</t>
  </si>
  <si>
    <t xml:space="preserve">http://www.pbo-dpb.gc.ca/en/ </t>
  </si>
  <si>
    <t>Total Spending (Program + interest) [CTF addition]</t>
  </si>
  <si>
    <t>Budget Balance [CTF addition]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</si>
</sst>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&quot;$&quot;#,##0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164" fontId="0" fillId="0" borderId="0" xfId="0" applyNumberFormat="1"/>
    <xf numFmtId="3" fontId="0" fillId="0" borderId="0" xfId="0" applyNumberFormat="1"/>
    <xf numFmtId="4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wrapText="1"/>
    </xf>
    <xf numFmtId="0" fontId="1" fillId="0" borderId="0" xfId="1"/>
    <xf numFmtId="0" fontId="2" fillId="0" borderId="1" xfId="0" applyFont="1" applyFill="1" applyBorder="1" applyAlignment="1">
      <alignment horizontal="center" vertical="center" wrapText="1"/>
    </xf>
    <xf numFmtId="165" fontId="0" fillId="0" borderId="0" xfId="0" applyNumberFormat="1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/>
    <xf numFmtId="3" fontId="0" fillId="2" borderId="0" xfId="0" applyNumberForma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3" borderId="0" xfId="0" applyFill="1"/>
    <xf numFmtId="3" fontId="0" fillId="3" borderId="0" xfId="0" applyNumberFormat="1" applyFill="1"/>
    <xf numFmtId="4" fontId="0" fillId="3" borderId="0" xfId="0" applyNumberFormat="1" applyFill="1"/>
    <xf numFmtId="2" fontId="0" fillId="3" borderId="0" xfId="0" applyNumberFormat="1" applyFill="1"/>
    <xf numFmtId="166" fontId="0" fillId="0" borderId="0" xfId="0" applyNumberFormat="1"/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/>
    <xf numFmtId="2" fontId="0" fillId="0" borderId="0" xfId="0" applyNumberFormat="1" applyFill="1"/>
    <xf numFmtId="164" fontId="0" fillId="0" borderId="0" xfId="0" applyNumberFormat="1" applyFill="1"/>
    <xf numFmtId="166" fontId="0" fillId="0" borderId="0" xfId="0" applyNumberFormat="1" applyFill="1"/>
    <xf numFmtId="0" fontId="2" fillId="0" borderId="1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bo-dpb.gc.ca/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65"/>
  <sheetViews>
    <sheetView tabSelected="1" topLeftCell="V25" zoomScaleNormal="100" workbookViewId="0">
      <selection activeCell="AC55" sqref="AC55"/>
    </sheetView>
  </sheetViews>
  <sheetFormatPr baseColWidth="10" defaultColWidth="8.83203125" defaultRowHeight="15" x14ac:dyDescent="0.2"/>
  <cols>
    <col min="2" max="2" width="0" hidden="1" customWidth="1"/>
    <col min="3" max="10" width="18.1640625" customWidth="1"/>
    <col min="11" max="11" width="18.1640625" style="23" customWidth="1"/>
    <col min="12" max="14" width="18.1640625" customWidth="1"/>
    <col min="15" max="15" width="21.83203125" customWidth="1"/>
    <col min="16" max="17" width="18.1640625" customWidth="1"/>
    <col min="18" max="18" width="21.33203125" customWidth="1"/>
    <col min="19" max="24" width="18.1640625" customWidth="1"/>
    <col min="25" max="25" width="21" customWidth="1"/>
    <col min="26" max="26" width="22.6640625" bestFit="1" customWidth="1"/>
    <col min="27" max="27" width="26.6640625" customWidth="1"/>
    <col min="28" max="29" width="18.1640625" customWidth="1"/>
    <col min="30" max="30" width="29.6640625" customWidth="1"/>
    <col min="31" max="37" width="18.1640625" customWidth="1"/>
    <col min="38" max="38" width="23" customWidth="1"/>
    <col min="39" max="40" width="18.1640625" customWidth="1"/>
    <col min="41" max="41" width="22.6640625" customWidth="1"/>
    <col min="42" max="47" width="18.1640625" customWidth="1"/>
    <col min="48" max="48" width="22" customWidth="1"/>
    <col min="49" max="49" width="23.83203125" customWidth="1"/>
    <col min="50" max="50" width="27" customWidth="1"/>
    <col min="51" max="54" width="18.1640625" customWidth="1"/>
  </cols>
  <sheetData>
    <row r="1" spans="1:55" x14ac:dyDescent="0.2">
      <c r="C1" s="29" t="s">
        <v>0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1:55" s="7" customFormat="1" ht="96" x14ac:dyDescent="0.2">
      <c r="C2" s="12" t="s">
        <v>1</v>
      </c>
      <c r="D2" s="12" t="s">
        <v>2</v>
      </c>
      <c r="E2" s="9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65</v>
      </c>
      <c r="K2" s="16" t="s">
        <v>66</v>
      </c>
      <c r="L2" s="12" t="s">
        <v>8</v>
      </c>
      <c r="M2" s="12" t="s">
        <v>9</v>
      </c>
      <c r="N2" s="12" t="s">
        <v>10</v>
      </c>
      <c r="O2" s="12" t="s">
        <v>11</v>
      </c>
      <c r="P2" s="12" t="s">
        <v>12</v>
      </c>
      <c r="Q2" s="12" t="s">
        <v>13</v>
      </c>
      <c r="R2" s="12" t="s">
        <v>14</v>
      </c>
      <c r="S2" s="12" t="s">
        <v>15</v>
      </c>
      <c r="T2" s="12" t="s">
        <v>16</v>
      </c>
      <c r="U2" s="12" t="s">
        <v>17</v>
      </c>
      <c r="V2" s="9" t="s">
        <v>18</v>
      </c>
      <c r="W2" s="12" t="s">
        <v>19</v>
      </c>
      <c r="X2" s="12" t="s">
        <v>20</v>
      </c>
      <c r="Y2" s="12" t="s">
        <v>21</v>
      </c>
      <c r="Z2" s="9" t="s">
        <v>22</v>
      </c>
      <c r="AA2" s="9" t="s">
        <v>23</v>
      </c>
      <c r="AB2" s="12" t="s">
        <v>24</v>
      </c>
      <c r="AC2" s="12" t="s">
        <v>25</v>
      </c>
      <c r="AD2" s="12" t="s">
        <v>26</v>
      </c>
      <c r="AE2" s="12" t="s">
        <v>27</v>
      </c>
      <c r="AF2" s="12" t="s">
        <v>28</v>
      </c>
      <c r="AG2" s="12" t="s">
        <v>6</v>
      </c>
      <c r="AH2" s="12" t="s">
        <v>7</v>
      </c>
      <c r="AI2" s="12" t="s">
        <v>8</v>
      </c>
      <c r="AJ2" s="12" t="s">
        <v>9</v>
      </c>
      <c r="AK2" s="12" t="s">
        <v>10</v>
      </c>
      <c r="AL2" s="9" t="s">
        <v>11</v>
      </c>
      <c r="AM2" s="12" t="s">
        <v>12</v>
      </c>
      <c r="AN2" s="12" t="s">
        <v>13</v>
      </c>
      <c r="AO2" s="12" t="s">
        <v>14</v>
      </c>
      <c r="AP2" s="12" t="s">
        <v>15</v>
      </c>
      <c r="AQ2" s="12" t="s">
        <v>16</v>
      </c>
      <c r="AR2" s="12" t="s">
        <v>17</v>
      </c>
      <c r="AS2" s="9" t="s">
        <v>18</v>
      </c>
      <c r="AT2" s="12" t="s">
        <v>19</v>
      </c>
      <c r="AU2" s="12" t="s">
        <v>20</v>
      </c>
      <c r="AV2" s="12" t="s">
        <v>21</v>
      </c>
      <c r="AW2" s="9" t="s">
        <v>22</v>
      </c>
      <c r="AX2" s="9" t="s">
        <v>23</v>
      </c>
      <c r="AY2" s="12" t="s">
        <v>24</v>
      </c>
      <c r="AZ2" s="12" t="s">
        <v>25</v>
      </c>
      <c r="BA2" s="12" t="s">
        <v>26</v>
      </c>
      <c r="BB2" s="12" t="s">
        <v>27</v>
      </c>
    </row>
    <row r="3" spans="1:55" x14ac:dyDescent="0.2">
      <c r="C3" s="4" t="s">
        <v>29</v>
      </c>
      <c r="D3" s="4" t="s">
        <v>29</v>
      </c>
      <c r="E3" s="5" t="s">
        <v>30</v>
      </c>
      <c r="F3" s="4" t="s">
        <v>31</v>
      </c>
      <c r="G3" s="4" t="s">
        <v>32</v>
      </c>
      <c r="H3" s="4" t="s">
        <v>29</v>
      </c>
      <c r="I3" s="4" t="s">
        <v>29</v>
      </c>
      <c r="J3" s="4"/>
      <c r="K3" s="17" t="s">
        <v>29</v>
      </c>
      <c r="L3" s="4" t="s">
        <v>29</v>
      </c>
      <c r="M3" s="4" t="s">
        <v>29</v>
      </c>
      <c r="N3" s="4" t="s">
        <v>29</v>
      </c>
      <c r="O3" s="4" t="s">
        <v>29</v>
      </c>
      <c r="P3" s="4" t="s">
        <v>29</v>
      </c>
      <c r="Q3" s="4" t="s">
        <v>29</v>
      </c>
      <c r="R3" s="4" t="s">
        <v>29</v>
      </c>
      <c r="S3" s="4" t="s">
        <v>29</v>
      </c>
      <c r="T3" s="4" t="s">
        <v>29</v>
      </c>
      <c r="U3" s="4" t="s">
        <v>29</v>
      </c>
      <c r="V3" s="4" t="s">
        <v>29</v>
      </c>
      <c r="W3" s="4" t="s">
        <v>29</v>
      </c>
      <c r="X3" s="4" t="s">
        <v>29</v>
      </c>
      <c r="Y3" s="4" t="s">
        <v>29</v>
      </c>
      <c r="Z3" s="4" t="s">
        <v>29</v>
      </c>
      <c r="AA3" s="4" t="s">
        <v>29</v>
      </c>
      <c r="AB3" s="4" t="s">
        <v>29</v>
      </c>
      <c r="AC3" s="4" t="s">
        <v>29</v>
      </c>
      <c r="AD3" s="4" t="s">
        <v>29</v>
      </c>
      <c r="AE3" s="4" t="s">
        <v>29</v>
      </c>
      <c r="AF3" s="5" t="s">
        <v>33</v>
      </c>
      <c r="AG3" s="5" t="s">
        <v>34</v>
      </c>
      <c r="AH3" s="5" t="s">
        <v>34</v>
      </c>
      <c r="AI3" s="5" t="s">
        <v>34</v>
      </c>
      <c r="AJ3" s="5" t="s">
        <v>34</v>
      </c>
      <c r="AK3" s="5" t="s">
        <v>34</v>
      </c>
      <c r="AL3" s="5" t="s">
        <v>34</v>
      </c>
      <c r="AM3" s="5" t="s">
        <v>34</v>
      </c>
      <c r="AN3" s="5" t="s">
        <v>34</v>
      </c>
      <c r="AO3" s="5" t="s">
        <v>34</v>
      </c>
      <c r="AP3" s="5" t="s">
        <v>34</v>
      </c>
      <c r="AQ3" s="5" t="s">
        <v>34</v>
      </c>
      <c r="AR3" s="5" t="s">
        <v>34</v>
      </c>
      <c r="AS3" s="5" t="s">
        <v>34</v>
      </c>
      <c r="AT3" s="5" t="s">
        <v>34</v>
      </c>
      <c r="AU3" s="5" t="s">
        <v>34</v>
      </c>
      <c r="AV3" s="5" t="s">
        <v>34</v>
      </c>
      <c r="AW3" s="5" t="s">
        <v>34</v>
      </c>
      <c r="AX3" s="5" t="s">
        <v>34</v>
      </c>
      <c r="AY3" s="5" t="s">
        <v>34</v>
      </c>
      <c r="AZ3" s="5" t="s">
        <v>34</v>
      </c>
      <c r="BA3" s="5" t="s">
        <v>34</v>
      </c>
      <c r="BB3" s="5" t="s">
        <v>34</v>
      </c>
    </row>
    <row r="4" spans="1:55" x14ac:dyDescent="0.2">
      <c r="B4" t="s">
        <v>35</v>
      </c>
      <c r="C4" t="s">
        <v>36</v>
      </c>
      <c r="D4" t="s">
        <v>37</v>
      </c>
      <c r="E4" t="s">
        <v>38</v>
      </c>
      <c r="F4" t="s">
        <v>39</v>
      </c>
      <c r="G4" t="s">
        <v>40</v>
      </c>
      <c r="H4" t="s">
        <v>41</v>
      </c>
      <c r="I4" t="s">
        <v>42</v>
      </c>
      <c r="K4" s="14"/>
      <c r="L4" t="s">
        <v>43</v>
      </c>
      <c r="M4" t="s">
        <v>44</v>
      </c>
      <c r="N4" t="s">
        <v>45</v>
      </c>
      <c r="O4" t="s">
        <v>46</v>
      </c>
      <c r="P4" t="s">
        <v>47</v>
      </c>
      <c r="Q4" t="s">
        <v>48</v>
      </c>
      <c r="R4" t="s">
        <v>49</v>
      </c>
      <c r="S4" t="s">
        <v>50</v>
      </c>
      <c r="T4" t="s">
        <v>51</v>
      </c>
      <c r="U4" t="s">
        <v>52</v>
      </c>
      <c r="V4" t="s">
        <v>53</v>
      </c>
      <c r="W4" t="s">
        <v>54</v>
      </c>
      <c r="X4" t="s">
        <v>55</v>
      </c>
      <c r="Y4" t="s">
        <v>56</v>
      </c>
      <c r="Z4" t="s">
        <v>57</v>
      </c>
      <c r="AA4" t="s">
        <v>58</v>
      </c>
      <c r="AB4" t="s">
        <v>59</v>
      </c>
      <c r="AC4" t="s">
        <v>60</v>
      </c>
      <c r="AD4" t="s">
        <v>61</v>
      </c>
      <c r="AE4" t="s">
        <v>62</v>
      </c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3"/>
    </row>
    <row r="5" spans="1:55" s="23" customFormat="1" x14ac:dyDescent="0.2">
      <c r="A5" s="23">
        <f t="shared" ref="A5:A29" si="0">YEAR(B5)</f>
        <v>2021</v>
      </c>
      <c r="B5" s="23">
        <v>44197</v>
      </c>
      <c r="C5" s="24">
        <v>2438742.0070916358</v>
      </c>
      <c r="D5" s="24">
        <v>2112258.1532349051</v>
      </c>
      <c r="E5" s="25">
        <v>38.416562262938072</v>
      </c>
      <c r="F5" s="24">
        <v>64.22175174889</v>
      </c>
      <c r="G5" s="24">
        <v>18806.70684809814</v>
      </c>
      <c r="H5" s="24">
        <v>348146.6</v>
      </c>
      <c r="I5" s="24">
        <v>461007.9</v>
      </c>
      <c r="J5" s="24">
        <f t="shared" ref="J5:J36" si="1">I5+AC5</f>
        <v>488791.28</v>
      </c>
      <c r="K5" s="15">
        <f>H5-J5</f>
        <v>-140644.68000000005</v>
      </c>
      <c r="L5" s="24">
        <v>64200.28</v>
      </c>
      <c r="M5" s="24">
        <v>27500.49</v>
      </c>
      <c r="N5" s="24">
        <v>43743.95</v>
      </c>
      <c r="O5" s="24">
        <v>13371.75291979073</v>
      </c>
      <c r="P5" s="24">
        <v>140303.29999999999</v>
      </c>
      <c r="Q5" s="24">
        <v>44113.440000000002</v>
      </c>
      <c r="R5" s="24">
        <v>13389.37</v>
      </c>
      <c r="S5" s="24">
        <v>25028.3</v>
      </c>
      <c r="T5" s="24">
        <v>4332.6750000000002</v>
      </c>
      <c r="U5" s="24">
        <v>52439.51</v>
      </c>
      <c r="V5" s="24">
        <v>1000</v>
      </c>
      <c r="W5" s="24">
        <v>45847.22</v>
      </c>
      <c r="X5" s="24">
        <v>189583.3</v>
      </c>
      <c r="Y5" s="24">
        <v>143736.1</v>
      </c>
      <c r="Z5" s="24">
        <v>25191.000000000022</v>
      </c>
      <c r="AA5" s="24">
        <v>2961</v>
      </c>
      <c r="AB5" s="24">
        <v>-112861.3</v>
      </c>
      <c r="AC5" s="24">
        <v>27783.38</v>
      </c>
      <c r="AD5" s="24">
        <v>1507741</v>
      </c>
      <c r="AE5" s="24">
        <v>1012540</v>
      </c>
      <c r="AF5" s="26" t="e">
        <f>100*AC5/#REF!</f>
        <v>#REF!</v>
      </c>
      <c r="AG5" s="26">
        <f t="shared" ref="AG5:AG36" si="2">100*H5/$C5</f>
        <v>14.275663394800349</v>
      </c>
      <c r="AH5" s="26">
        <f t="shared" ref="AH5:AH36" si="3">100*I5/$C5</f>
        <v>18.903512493713222</v>
      </c>
      <c r="AI5" s="26">
        <f t="shared" ref="AI5:AZ5" si="4">100*L5/$C5</f>
        <v>2.6325162650789435</v>
      </c>
      <c r="AJ5" s="26">
        <f t="shared" si="4"/>
        <v>1.1276506461130831</v>
      </c>
      <c r="AK5" s="26">
        <f t="shared" si="4"/>
        <v>1.7937096204845222</v>
      </c>
      <c r="AL5" s="26">
        <f t="shared" si="4"/>
        <v>0.54830535091071186</v>
      </c>
      <c r="AM5" s="26">
        <f t="shared" si="4"/>
        <v>5.7531013773499202</v>
      </c>
      <c r="AN5" s="26">
        <f t="shared" si="4"/>
        <v>1.8088604646052022</v>
      </c>
      <c r="AO5" s="26">
        <f t="shared" si="4"/>
        <v>0.54902773483480227</v>
      </c>
      <c r="AP5" s="26">
        <f t="shared" si="4"/>
        <v>1.0262791196124896</v>
      </c>
      <c r="AQ5" s="26">
        <f t="shared" si="4"/>
        <v>0.17766024398648902</v>
      </c>
      <c r="AR5" s="26">
        <f t="shared" si="4"/>
        <v>2.1502688618767696</v>
      </c>
      <c r="AS5" s="26">
        <f t="shared" si="4"/>
        <v>4.1004747410430975E-2</v>
      </c>
      <c r="AT5" s="26">
        <f t="shared" si="4"/>
        <v>1.8799536755704593</v>
      </c>
      <c r="AU5" s="26">
        <f t="shared" si="4"/>
        <v>7.7738153297359593</v>
      </c>
      <c r="AV5" s="26">
        <f t="shared" si="4"/>
        <v>5.8938624742604482</v>
      </c>
      <c r="AW5" s="26">
        <f t="shared" si="4"/>
        <v>1.0329505920161677</v>
      </c>
      <c r="AX5" s="26">
        <f t="shared" si="4"/>
        <v>0.12141505708228613</v>
      </c>
      <c r="AY5" s="26">
        <f t="shared" si="4"/>
        <v>-4.6278490989128738</v>
      </c>
      <c r="AZ5" s="26">
        <f t="shared" si="4"/>
        <v>1.1392504791080198</v>
      </c>
      <c r="BA5" s="26">
        <f t="shared" ref="BA5:BA29" si="5">100*AD5/$C5</f>
        <v>61.824538865350611</v>
      </c>
      <c r="BB5" s="26">
        <f t="shared" ref="BB5:BB29" si="6">100*AE5/$C5</f>
        <v>41.518946942957783</v>
      </c>
      <c r="BC5" s="27"/>
    </row>
    <row r="6" spans="1:55" x14ac:dyDescent="0.2">
      <c r="A6">
        <f t="shared" si="0"/>
        <v>2022</v>
      </c>
      <c r="B6">
        <v>44562</v>
      </c>
      <c r="C6" s="2">
        <v>2593712.3252517767</v>
      </c>
      <c r="D6" s="2">
        <v>2195464.6049836166</v>
      </c>
      <c r="E6" s="3">
        <v>38.826801279318005</v>
      </c>
      <c r="F6" s="2">
        <v>64.759269739086321</v>
      </c>
      <c r="G6" s="2">
        <v>19398.560144605974</v>
      </c>
      <c r="H6" s="2">
        <v>379825.7</v>
      </c>
      <c r="I6" s="2">
        <v>395483.9</v>
      </c>
      <c r="J6" s="2">
        <f t="shared" si="1"/>
        <v>424183.17000000004</v>
      </c>
      <c r="K6" s="15">
        <f t="shared" ref="K6:K29" si="7">H6-J6</f>
        <v>-44357.47000000003</v>
      </c>
      <c r="L6" s="2">
        <v>69856.33</v>
      </c>
      <c r="M6" s="2">
        <v>26427.67</v>
      </c>
      <c r="N6" s="2">
        <v>28904.93</v>
      </c>
      <c r="O6" s="2">
        <v>4.5474735088646412E-12</v>
      </c>
      <c r="P6" s="2">
        <v>125049.8</v>
      </c>
      <c r="Q6" s="2">
        <v>41714.9</v>
      </c>
      <c r="R6" s="2">
        <v>13740.09</v>
      </c>
      <c r="S6" s="2">
        <v>21911.11</v>
      </c>
      <c r="T6" s="2">
        <v>4658.433</v>
      </c>
      <c r="U6" s="2">
        <v>43025.22</v>
      </c>
      <c r="V6" s="2">
        <v>0</v>
      </c>
      <c r="W6" s="2">
        <v>38543.78</v>
      </c>
      <c r="X6" s="2">
        <v>179287</v>
      </c>
      <c r="Y6" s="2">
        <v>140743.20000000001</v>
      </c>
      <c r="Z6" s="2">
        <v>1.0231815394945443E-11</v>
      </c>
      <c r="AA6" s="2">
        <v>4502</v>
      </c>
      <c r="AB6" s="2">
        <v>-15658.15</v>
      </c>
      <c r="AC6" s="2">
        <v>28699.27</v>
      </c>
      <c r="AD6" s="2">
        <v>1552098</v>
      </c>
      <c r="AE6" s="2">
        <v>1056897</v>
      </c>
      <c r="AF6" s="6">
        <f t="shared" ref="AF6:AF37" si="8">100*AC6/AD5</f>
        <v>1.9034615361656941</v>
      </c>
      <c r="AG6" s="6">
        <f t="shared" si="2"/>
        <v>14.644095118109506</v>
      </c>
      <c r="AH6" s="6">
        <f t="shared" si="3"/>
        <v>15.247793525506326</v>
      </c>
      <c r="AI6" s="6">
        <f t="shared" ref="AI6:AI37" si="9">100*L6/$C6</f>
        <v>2.6932952170483637</v>
      </c>
      <c r="AJ6" s="6">
        <f t="shared" ref="AJ6:AJ37" si="10">100*M6/$C6</f>
        <v>1.0189129204000915</v>
      </c>
      <c r="AK6" s="6">
        <f t="shared" ref="AK6:AK37" si="11">100*N6/$C6</f>
        <v>1.1144231269824476</v>
      </c>
      <c r="AL6" s="6"/>
      <c r="AM6" s="6">
        <f t="shared" ref="AM6:AM37" si="12">100*P6/$C6</f>
        <v>4.8212671383231047</v>
      </c>
      <c r="AN6" s="6">
        <f t="shared" ref="AN6:AN37" si="13">100*Q6/$C6</f>
        <v>1.6083086622164489</v>
      </c>
      <c r="AO6" s="6">
        <f t="shared" ref="AO6:AO37" si="14">100*R6/$C6</f>
        <v>0.5297461043088586</v>
      </c>
      <c r="AP6" s="6">
        <f t="shared" ref="AP6:AP37" si="15">100*S6/$C6</f>
        <v>0.84477795731926619</v>
      </c>
      <c r="AQ6" s="6">
        <f t="shared" ref="AQ6:AQ37" si="16">100*T6/$C6</f>
        <v>0.17960484494161458</v>
      </c>
      <c r="AR6" s="6">
        <f t="shared" ref="AR6:AR37" si="17">100*U6/$C6</f>
        <v>1.6588277574624031</v>
      </c>
      <c r="AS6" s="6"/>
      <c r="AT6" s="6">
        <f t="shared" ref="AT6:AT37" si="18">100*W6/$C6</f>
        <v>1.4860468381457252</v>
      </c>
      <c r="AU6" s="6">
        <f t="shared" ref="AU6:AU37" si="19">100*X6/$C6</f>
        <v>6.912370283107486</v>
      </c>
      <c r="AV6" s="6">
        <f t="shared" ref="AV6:AV37" si="20">100*Y6/$C6</f>
        <v>5.426322673866224</v>
      </c>
      <c r="AW6" s="6"/>
      <c r="AX6" s="6">
        <f t="shared" ref="AX6:AX37" si="21">100*AA6/$C6</f>
        <v>0.17357360552940204</v>
      </c>
      <c r="AY6" s="6">
        <f t="shared" ref="AY6:AY37" si="22">100*AB6/$C6</f>
        <v>-0.60369647965797568</v>
      </c>
      <c r="AZ6" s="6">
        <f t="shared" ref="AZ6:AZ37" si="23">100*AC6/$C6</f>
        <v>1.1064939515685921</v>
      </c>
      <c r="BA6" s="6">
        <f t="shared" si="5"/>
        <v>59.84079209128695</v>
      </c>
      <c r="BB6" s="6">
        <f t="shared" si="6"/>
        <v>40.74842802381351</v>
      </c>
      <c r="BC6" s="1"/>
    </row>
    <row r="7" spans="1:55" x14ac:dyDescent="0.2">
      <c r="A7">
        <f t="shared" si="0"/>
        <v>2023</v>
      </c>
      <c r="B7">
        <v>44927</v>
      </c>
      <c r="C7" s="2">
        <v>2697811.518083117</v>
      </c>
      <c r="D7" s="2">
        <v>2234670.761486413</v>
      </c>
      <c r="E7" s="3">
        <v>39.235485025926799</v>
      </c>
      <c r="F7" s="2">
        <v>65.237078280433494</v>
      </c>
      <c r="G7" s="2">
        <v>19684.448368109963</v>
      </c>
      <c r="H7" s="2">
        <v>400266.6</v>
      </c>
      <c r="I7" s="2">
        <v>401662.8</v>
      </c>
      <c r="J7" s="2">
        <f t="shared" si="1"/>
        <v>430996.72</v>
      </c>
      <c r="K7" s="15">
        <f t="shared" si="7"/>
        <v>-30730.119999999995</v>
      </c>
      <c r="L7" s="2">
        <v>71467.990000000005</v>
      </c>
      <c r="M7" s="2">
        <v>27614.27</v>
      </c>
      <c r="N7" s="2">
        <v>21851.13</v>
      </c>
      <c r="O7" s="2">
        <v>0</v>
      </c>
      <c r="P7" s="2">
        <v>134817.5</v>
      </c>
      <c r="Q7" s="2">
        <v>44753.15</v>
      </c>
      <c r="R7" s="2">
        <v>14150.01</v>
      </c>
      <c r="S7" s="2">
        <v>23446.03</v>
      </c>
      <c r="T7" s="2">
        <v>4977.9040000000005</v>
      </c>
      <c r="U7" s="2">
        <v>47490.44</v>
      </c>
      <c r="V7" s="2">
        <v>0</v>
      </c>
      <c r="W7" s="2">
        <v>42915.08</v>
      </c>
      <c r="X7" s="2">
        <v>183289</v>
      </c>
      <c r="Y7" s="2">
        <v>140373.9</v>
      </c>
      <c r="Z7" s="2">
        <v>0</v>
      </c>
      <c r="AA7" s="2">
        <v>5538</v>
      </c>
      <c r="AB7" s="2">
        <v>-1396.2339999999999</v>
      </c>
      <c r="AC7" s="2">
        <v>29333.919999999998</v>
      </c>
      <c r="AD7" s="2">
        <v>1582828</v>
      </c>
      <c r="AE7" s="2">
        <v>1087627</v>
      </c>
      <c r="AF7" s="6">
        <f t="shared" si="8"/>
        <v>1.8899528251437732</v>
      </c>
      <c r="AG7" s="6">
        <f t="shared" si="2"/>
        <v>14.836714771104635</v>
      </c>
      <c r="AH7" s="6">
        <f t="shared" si="3"/>
        <v>14.888467830599023</v>
      </c>
      <c r="AI7" s="6">
        <f t="shared" si="9"/>
        <v>2.6491098255366761</v>
      </c>
      <c r="AJ7" s="6">
        <f t="shared" si="10"/>
        <v>1.0235804026673012</v>
      </c>
      <c r="AK7" s="6">
        <f t="shared" si="11"/>
        <v>0.80995762133619842</v>
      </c>
      <c r="AL7" s="6"/>
      <c r="AM7" s="6">
        <f t="shared" si="12"/>
        <v>4.9972912894890529</v>
      </c>
      <c r="AN7" s="6">
        <f t="shared" si="13"/>
        <v>1.6588686681788123</v>
      </c>
      <c r="AO7" s="6">
        <f t="shared" si="14"/>
        <v>0.52449957697764016</v>
      </c>
      <c r="AP7" s="6">
        <f t="shared" si="15"/>
        <v>0.8690759099679124</v>
      </c>
      <c r="AQ7" s="6">
        <f t="shared" si="16"/>
        <v>0.18451637435134696</v>
      </c>
      <c r="AR7" s="6">
        <f t="shared" si="17"/>
        <v>1.7603320202941199</v>
      </c>
      <c r="AS7" s="6"/>
      <c r="AT7" s="6">
        <f t="shared" si="18"/>
        <v>1.5907367772857817</v>
      </c>
      <c r="AU7" s="6">
        <f t="shared" si="19"/>
        <v>6.7939883409732351</v>
      </c>
      <c r="AV7" s="6">
        <f t="shared" si="20"/>
        <v>5.2032508223458187</v>
      </c>
      <c r="AW7" s="6"/>
      <c r="AX7" s="6">
        <f t="shared" si="21"/>
        <v>0.20527749855315799</v>
      </c>
      <c r="AY7" s="6">
        <f t="shared" si="22"/>
        <v>-5.1754319775166119E-2</v>
      </c>
      <c r="AZ7" s="6">
        <f t="shared" si="23"/>
        <v>1.0873228097433103</v>
      </c>
      <c r="BA7" s="6">
        <f t="shared" si="5"/>
        <v>58.670814821216673</v>
      </c>
      <c r="BB7" s="6">
        <f t="shared" si="6"/>
        <v>40.315158887482042</v>
      </c>
      <c r="BC7" s="10"/>
    </row>
    <row r="8" spans="1:55" x14ac:dyDescent="0.2">
      <c r="A8">
        <f t="shared" si="0"/>
        <v>2024</v>
      </c>
      <c r="B8">
        <v>45292</v>
      </c>
      <c r="C8" s="2">
        <v>2799395.6422084132</v>
      </c>
      <c r="D8" s="2">
        <v>2270812.5018753456</v>
      </c>
      <c r="E8" s="3">
        <v>39.642002116545207</v>
      </c>
      <c r="F8" s="2">
        <v>65.923909766983357</v>
      </c>
      <c r="G8" s="2">
        <v>19844.719139393368</v>
      </c>
      <c r="H8" s="2">
        <v>418484.1</v>
      </c>
      <c r="I8" s="2">
        <v>412399.2</v>
      </c>
      <c r="J8" s="2">
        <f t="shared" si="1"/>
        <v>443481.19</v>
      </c>
      <c r="K8" s="15">
        <f t="shared" si="7"/>
        <v>-24997.090000000026</v>
      </c>
      <c r="L8" s="2">
        <v>75573.100000000006</v>
      </c>
      <c r="M8" s="2">
        <v>28063.759999999998</v>
      </c>
      <c r="N8" s="2">
        <v>21358.16</v>
      </c>
      <c r="O8" s="2">
        <v>0</v>
      </c>
      <c r="P8" s="2">
        <v>137092.70000000001</v>
      </c>
      <c r="Q8" s="2">
        <v>46916.97</v>
      </c>
      <c r="R8" s="2">
        <v>14576.05</v>
      </c>
      <c r="S8" s="2">
        <v>24550.61</v>
      </c>
      <c r="T8" s="2">
        <v>5195.7250000000004</v>
      </c>
      <c r="U8" s="2">
        <v>45853.39</v>
      </c>
      <c r="V8" s="2">
        <v>0</v>
      </c>
      <c r="W8" s="2">
        <v>41180.379999999997</v>
      </c>
      <c r="X8" s="2">
        <v>184999.8</v>
      </c>
      <c r="Y8" s="2">
        <v>143819.5</v>
      </c>
      <c r="Z8" s="2">
        <v>0</v>
      </c>
      <c r="AA8" s="2">
        <v>6492</v>
      </c>
      <c r="AB8" s="2">
        <v>6084.8549999999996</v>
      </c>
      <c r="AC8" s="2">
        <v>31081.99</v>
      </c>
      <c r="AD8" s="2">
        <v>1607825</v>
      </c>
      <c r="AE8" s="2">
        <v>1112624</v>
      </c>
      <c r="AF8" s="6">
        <f t="shared" si="8"/>
        <v>1.963699782920191</v>
      </c>
      <c r="AG8" s="6">
        <f t="shared" si="2"/>
        <v>14.94908735622173</v>
      </c>
      <c r="AH8" s="6">
        <f t="shared" si="3"/>
        <v>14.731722582616536</v>
      </c>
      <c r="AI8" s="6">
        <f t="shared" si="9"/>
        <v>2.6996219777059167</v>
      </c>
      <c r="AJ8" s="6">
        <f t="shared" si="10"/>
        <v>1.0024935231327574</v>
      </c>
      <c r="AK8" s="6">
        <f t="shared" si="11"/>
        <v>0.76295610659559276</v>
      </c>
      <c r="AL8" s="6"/>
      <c r="AM8" s="6">
        <f t="shared" si="12"/>
        <v>4.8972248842914201</v>
      </c>
      <c r="AN8" s="6">
        <f t="shared" si="13"/>
        <v>1.6759678157885429</v>
      </c>
      <c r="AO8" s="6">
        <f t="shared" si="14"/>
        <v>0.52068560014264764</v>
      </c>
      <c r="AP8" s="6">
        <f t="shared" si="15"/>
        <v>0.87699679280175946</v>
      </c>
      <c r="AQ8" s="6">
        <f t="shared" si="16"/>
        <v>0.18560166779073603</v>
      </c>
      <c r="AR8" s="6">
        <f t="shared" si="17"/>
        <v>1.6379746152575543</v>
      </c>
      <c r="AS8" s="6"/>
      <c r="AT8" s="6">
        <f t="shared" si="18"/>
        <v>1.4710453706183966</v>
      </c>
      <c r="AU8" s="6">
        <f t="shared" si="19"/>
        <v>6.6085621200030031</v>
      </c>
      <c r="AV8" s="6">
        <f t="shared" si="20"/>
        <v>5.1375196071442888</v>
      </c>
      <c r="AW8" s="6"/>
      <c r="AX8" s="6">
        <f t="shared" si="21"/>
        <v>0.23190719818648181</v>
      </c>
      <c r="AY8" s="6">
        <f t="shared" si="22"/>
        <v>0.21736316611537351</v>
      </c>
      <c r="AZ8" s="6">
        <f t="shared" si="23"/>
        <v>1.1103107231916582</v>
      </c>
      <c r="BA8" s="6">
        <f t="shared" si="5"/>
        <v>57.43471825695935</v>
      </c>
      <c r="BB8" s="6">
        <f t="shared" si="6"/>
        <v>39.74515010397969</v>
      </c>
      <c r="BC8" s="1"/>
    </row>
    <row r="9" spans="1:55" x14ac:dyDescent="0.2">
      <c r="A9">
        <f t="shared" si="0"/>
        <v>2025</v>
      </c>
      <c r="B9">
        <v>45658</v>
      </c>
      <c r="C9" s="2">
        <v>2900193.4168302277</v>
      </c>
      <c r="D9" s="2">
        <v>2303356.6172287352</v>
      </c>
      <c r="E9" s="3">
        <v>40.046416662746779</v>
      </c>
      <c r="F9" s="2">
        <v>66.437075806961985</v>
      </c>
      <c r="G9" s="2">
        <v>20006.657854687313</v>
      </c>
      <c r="H9" s="2">
        <v>435603.6</v>
      </c>
      <c r="I9" s="2">
        <v>427922.9</v>
      </c>
      <c r="J9" s="2">
        <f t="shared" si="1"/>
        <v>461803.83</v>
      </c>
      <c r="K9" s="15">
        <f t="shared" si="7"/>
        <v>-26200.23000000004</v>
      </c>
      <c r="L9" s="2">
        <v>79889.710000000006</v>
      </c>
      <c r="M9" s="2">
        <v>28622.82</v>
      </c>
      <c r="N9" s="2">
        <v>21740.560000000001</v>
      </c>
      <c r="O9" s="2">
        <v>0</v>
      </c>
      <c r="P9" s="2">
        <v>139787.5</v>
      </c>
      <c r="Q9" s="2">
        <v>48729.11</v>
      </c>
      <c r="R9" s="2">
        <v>15017.61</v>
      </c>
      <c r="S9" s="2">
        <v>25481.87</v>
      </c>
      <c r="T9" s="2">
        <v>5195.415</v>
      </c>
      <c r="U9" s="2">
        <v>45363.5</v>
      </c>
      <c r="V9" s="2">
        <v>0</v>
      </c>
      <c r="W9" s="2">
        <v>40588.720000000001</v>
      </c>
      <c r="X9" s="2">
        <v>190752.1</v>
      </c>
      <c r="Y9" s="2">
        <v>150163.29999999999</v>
      </c>
      <c r="Z9" s="2">
        <v>0</v>
      </c>
      <c r="AA9" s="2">
        <v>7719</v>
      </c>
      <c r="AB9" s="2">
        <v>7680.6949999999997</v>
      </c>
      <c r="AC9" s="2">
        <v>33880.93</v>
      </c>
      <c r="AD9" s="2">
        <v>1634026</v>
      </c>
      <c r="AE9" s="2">
        <v>1138825</v>
      </c>
      <c r="AF9" s="6">
        <f t="shared" si="8"/>
        <v>2.1072523440050999</v>
      </c>
      <c r="AG9" s="6">
        <f t="shared" si="2"/>
        <v>15.019812039849874</v>
      </c>
      <c r="AH9" s="6">
        <f t="shared" si="3"/>
        <v>14.754977978941115</v>
      </c>
      <c r="AI9" s="6">
        <f t="shared" si="9"/>
        <v>2.7546338646377464</v>
      </c>
      <c r="AJ9" s="6">
        <f t="shared" si="10"/>
        <v>0.98692796948982009</v>
      </c>
      <c r="AK9" s="6">
        <f t="shared" si="11"/>
        <v>0.74962448620966082</v>
      </c>
      <c r="AL9" s="6"/>
      <c r="AM9" s="6">
        <f t="shared" si="12"/>
        <v>4.8199371527703496</v>
      </c>
      <c r="AN9" s="6">
        <f t="shared" si="13"/>
        <v>1.6802020760828629</v>
      </c>
      <c r="AO9" s="6">
        <f t="shared" si="14"/>
        <v>0.51781408484174574</v>
      </c>
      <c r="AP9" s="6">
        <f t="shared" si="15"/>
        <v>0.87862657201154748</v>
      </c>
      <c r="AQ9" s="6">
        <f t="shared" si="16"/>
        <v>0.17914029353526151</v>
      </c>
      <c r="AR9" s="6">
        <f t="shared" si="17"/>
        <v>1.5641542987012269</v>
      </c>
      <c r="AS9" s="6"/>
      <c r="AT9" s="6">
        <f t="shared" si="18"/>
        <v>1.3995176930082658</v>
      </c>
      <c r="AU9" s="6">
        <f t="shared" si="19"/>
        <v>6.577219949988125</v>
      </c>
      <c r="AV9" s="6">
        <f t="shared" si="20"/>
        <v>5.1776994985431442</v>
      </c>
      <c r="AW9" s="6"/>
      <c r="AX9" s="6">
        <f t="shared" si="21"/>
        <v>0.26615466248580405</v>
      </c>
      <c r="AY9" s="6">
        <f t="shared" si="22"/>
        <v>0.26483388850646489</v>
      </c>
      <c r="AZ9" s="6">
        <f t="shared" si="23"/>
        <v>1.1682300153977396</v>
      </c>
      <c r="BA9" s="6">
        <f t="shared" si="5"/>
        <v>56.341966384638994</v>
      </c>
      <c r="BB9" s="6">
        <f t="shared" si="6"/>
        <v>39.267208641714703</v>
      </c>
      <c r="BC9" s="1"/>
    </row>
    <row r="10" spans="1:55" x14ac:dyDescent="0.2">
      <c r="A10">
        <f t="shared" si="0"/>
        <v>2026</v>
      </c>
      <c r="B10">
        <v>46023</v>
      </c>
      <c r="C10" s="2">
        <v>3003311</v>
      </c>
      <c r="D10" s="2">
        <v>2338484</v>
      </c>
      <c r="E10" s="3">
        <v>40.448751370502535</v>
      </c>
      <c r="F10" s="2">
        <v>67.30989540868282</v>
      </c>
      <c r="G10" s="2">
        <v>20107.738748192423</v>
      </c>
      <c r="H10" s="2">
        <v>451800.6</v>
      </c>
      <c r="I10" s="2">
        <v>448120.1</v>
      </c>
      <c r="J10" s="2">
        <f t="shared" si="1"/>
        <v>484947.79</v>
      </c>
      <c r="K10" s="15">
        <f t="shared" si="7"/>
        <v>-33147.19</v>
      </c>
      <c r="L10" s="2">
        <v>87936.045040255907</v>
      </c>
      <c r="M10" s="2">
        <v>29329.5</v>
      </c>
      <c r="N10" s="2">
        <v>22501.95</v>
      </c>
      <c r="O10" s="2">
        <v>0</v>
      </c>
      <c r="P10" s="2">
        <v>144550.1</v>
      </c>
      <c r="Q10" s="2">
        <v>50531.040000000001</v>
      </c>
      <c r="R10" s="2">
        <v>15472.25</v>
      </c>
      <c r="S10" s="2">
        <v>26409.55</v>
      </c>
      <c r="T10" s="2">
        <v>5160.8239999999996</v>
      </c>
      <c r="U10" s="2">
        <v>46976.42</v>
      </c>
      <c r="V10" s="2">
        <v>0</v>
      </c>
      <c r="W10" s="2">
        <v>42031.87</v>
      </c>
      <c r="X10" s="2">
        <v>197534.3</v>
      </c>
      <c r="Y10" s="2">
        <v>155502.5</v>
      </c>
      <c r="Z10" s="2">
        <v>0</v>
      </c>
      <c r="AA10" s="2">
        <v>8300</v>
      </c>
      <c r="AB10" s="2">
        <v>3680.5210000000002</v>
      </c>
      <c r="AC10" s="2">
        <v>36827.69</v>
      </c>
      <c r="AD10" s="2">
        <v>1667173</v>
      </c>
      <c r="AE10" s="2">
        <v>1171972</v>
      </c>
      <c r="AF10" s="6">
        <f t="shared" si="8"/>
        <v>2.2538007351168221</v>
      </c>
      <c r="AG10" s="6">
        <f t="shared" si="2"/>
        <v>15.043417082013818</v>
      </c>
      <c r="AH10" s="6">
        <f t="shared" si="3"/>
        <v>14.92086900091266</v>
      </c>
      <c r="AI10" s="6">
        <f t="shared" si="9"/>
        <v>2.9279699984535705</v>
      </c>
      <c r="AJ10" s="6">
        <f t="shared" si="10"/>
        <v>0.97657218982649485</v>
      </c>
      <c r="AK10" s="6">
        <f t="shared" si="11"/>
        <v>0.74923809089368365</v>
      </c>
      <c r="AL10" s="6"/>
      <c r="AM10" s="6">
        <f t="shared" si="12"/>
        <v>4.8130246917485398</v>
      </c>
      <c r="AN10" s="6">
        <f t="shared" si="13"/>
        <v>1.6825110686172695</v>
      </c>
      <c r="AO10" s="6">
        <f t="shared" si="14"/>
        <v>0.51517308730264699</v>
      </c>
      <c r="AP10" s="6">
        <f t="shared" si="15"/>
        <v>0.87934782644887588</v>
      </c>
      <c r="AQ10" s="6">
        <f t="shared" si="16"/>
        <v>0.17183781499818032</v>
      </c>
      <c r="AR10" s="6">
        <f t="shared" si="17"/>
        <v>1.5641543616362075</v>
      </c>
      <c r="AS10" s="6"/>
      <c r="AT10" s="6">
        <f t="shared" si="18"/>
        <v>1.3995177322628258</v>
      </c>
      <c r="AU10" s="6">
        <f t="shared" si="19"/>
        <v>6.5772176108301803</v>
      </c>
      <c r="AV10" s="6">
        <f t="shared" si="20"/>
        <v>5.1777022093283049</v>
      </c>
      <c r="AW10" s="6"/>
      <c r="AX10" s="6">
        <f t="shared" si="21"/>
        <v>0.27636165551952496</v>
      </c>
      <c r="AY10" s="6">
        <f t="shared" si="22"/>
        <v>0.12254878032944308</v>
      </c>
      <c r="AZ10" s="6">
        <f t="shared" si="23"/>
        <v>1.2262363105252836</v>
      </c>
      <c r="BA10" s="6">
        <f t="shared" si="5"/>
        <v>55.511167508126867</v>
      </c>
      <c r="BB10" s="6">
        <f t="shared" si="6"/>
        <v>39.022665318376951</v>
      </c>
      <c r="BC10" s="1"/>
    </row>
    <row r="11" spans="1:55" x14ac:dyDescent="0.2">
      <c r="A11">
        <f t="shared" si="0"/>
        <v>2027</v>
      </c>
      <c r="B11">
        <v>46388</v>
      </c>
      <c r="C11" s="2">
        <v>3110297</v>
      </c>
      <c r="D11" s="2">
        <v>2374300</v>
      </c>
      <c r="E11" s="3">
        <v>40.848454385226752</v>
      </c>
      <c r="F11" s="2">
        <v>68.104599283115775</v>
      </c>
      <c r="G11" s="2">
        <v>20212.901795221795</v>
      </c>
      <c r="H11" s="2">
        <v>468056</v>
      </c>
      <c r="I11" s="2">
        <v>465118.5</v>
      </c>
      <c r="J11" s="2">
        <f t="shared" si="1"/>
        <v>504647.85</v>
      </c>
      <c r="K11" s="15">
        <f>H11-J11</f>
        <v>-36591.849999999977</v>
      </c>
      <c r="L11" s="2">
        <v>92501.733315604244</v>
      </c>
      <c r="M11" s="2">
        <v>30045.84</v>
      </c>
      <c r="N11" s="2">
        <v>23493.41</v>
      </c>
      <c r="O11" s="2">
        <v>0</v>
      </c>
      <c r="P11" s="2">
        <v>149523.6</v>
      </c>
      <c r="Q11" s="2">
        <v>52361.24</v>
      </c>
      <c r="R11" s="2">
        <v>15939.7</v>
      </c>
      <c r="S11" s="2">
        <v>27353.119999999999</v>
      </c>
      <c r="T11" s="2">
        <v>5219.67</v>
      </c>
      <c r="U11" s="2">
        <v>48649.84</v>
      </c>
      <c r="V11" s="2">
        <v>0</v>
      </c>
      <c r="W11" s="2">
        <v>43529.16</v>
      </c>
      <c r="X11" s="2">
        <v>204571</v>
      </c>
      <c r="Y11" s="2">
        <v>161041.9</v>
      </c>
      <c r="Z11" s="2">
        <v>0</v>
      </c>
      <c r="AA11" s="2">
        <v>8512.0453590948673</v>
      </c>
      <c r="AB11" s="2">
        <v>2937.5010000000002</v>
      </c>
      <c r="AC11" s="2">
        <v>39529.35</v>
      </c>
      <c r="AD11" s="2">
        <v>1703765</v>
      </c>
      <c r="AE11" s="2">
        <v>1208564</v>
      </c>
      <c r="AF11" s="6">
        <f t="shared" si="8"/>
        <v>2.3710406778420716</v>
      </c>
      <c r="AG11" s="6">
        <f t="shared" si="2"/>
        <v>15.048595037708617</v>
      </c>
      <c r="AH11" s="6">
        <f t="shared" si="3"/>
        <v>14.954150680787077</v>
      </c>
      <c r="AI11" s="6">
        <f t="shared" si="9"/>
        <v>2.9740482441260188</v>
      </c>
      <c r="AJ11" s="6">
        <f t="shared" si="10"/>
        <v>0.96601192747830833</v>
      </c>
      <c r="AK11" s="6">
        <f t="shared" si="11"/>
        <v>0.755342978500124</v>
      </c>
      <c r="AL11" s="6"/>
      <c r="AM11" s="6">
        <f t="shared" si="12"/>
        <v>4.8073737009681068</v>
      </c>
      <c r="AN11" s="6">
        <f t="shared" si="13"/>
        <v>1.6834803878857871</v>
      </c>
      <c r="AO11" s="6">
        <f t="shared" si="14"/>
        <v>0.51248160545439869</v>
      </c>
      <c r="AP11" s="6">
        <f t="shared" si="15"/>
        <v>0.87943755853540673</v>
      </c>
      <c r="AQ11" s="6">
        <f t="shared" si="16"/>
        <v>0.16781902178473632</v>
      </c>
      <c r="AR11" s="6">
        <f t="shared" si="17"/>
        <v>1.5641541627696647</v>
      </c>
      <c r="AS11" s="6"/>
      <c r="AT11" s="6">
        <f t="shared" si="18"/>
        <v>1.3995177952459203</v>
      </c>
      <c r="AU11" s="6">
        <f t="shared" si="19"/>
        <v>6.5772175454627</v>
      </c>
      <c r="AV11" s="6">
        <f t="shared" si="20"/>
        <v>5.1777016792930066</v>
      </c>
      <c r="AW11" s="6"/>
      <c r="AX11" s="6">
        <f t="shared" si="21"/>
        <v>0.27367307234951732</v>
      </c>
      <c r="AY11" s="6">
        <f t="shared" si="22"/>
        <v>9.4444389072812024E-2</v>
      </c>
      <c r="AZ11" s="6">
        <f t="shared" si="23"/>
        <v>1.2709188222218006</v>
      </c>
      <c r="BA11" s="6">
        <f t="shared" si="5"/>
        <v>54.778209283550737</v>
      </c>
      <c r="BB11" s="6">
        <f t="shared" si="6"/>
        <v>38.856868009710972</v>
      </c>
      <c r="BC11" s="1"/>
    </row>
    <row r="12" spans="1:55" x14ac:dyDescent="0.2">
      <c r="A12">
        <f t="shared" si="0"/>
        <v>2028</v>
      </c>
      <c r="B12">
        <v>46753</v>
      </c>
      <c r="C12" s="2">
        <v>3221556</v>
      </c>
      <c r="D12" s="2">
        <v>2411012</v>
      </c>
      <c r="E12" s="3">
        <v>41.244629754964542</v>
      </c>
      <c r="F12" s="2">
        <v>68.882953473907946</v>
      </c>
      <c r="G12" s="2">
        <v>20322.169796187824</v>
      </c>
      <c r="H12" s="2">
        <v>484945.5</v>
      </c>
      <c r="I12" s="2">
        <v>482794.8</v>
      </c>
      <c r="J12" s="2">
        <f t="shared" si="1"/>
        <v>524789.75</v>
      </c>
      <c r="K12" s="15">
        <f t="shared" si="7"/>
        <v>-39844.25</v>
      </c>
      <c r="L12" s="2">
        <v>97275.071935875429</v>
      </c>
      <c r="M12" s="2">
        <v>30779.57</v>
      </c>
      <c r="N12" s="2">
        <v>24468.93</v>
      </c>
      <c r="O12" s="2">
        <v>0</v>
      </c>
      <c r="P12" s="2">
        <v>154740.79999999999</v>
      </c>
      <c r="Q12" s="2">
        <v>54251.519999999997</v>
      </c>
      <c r="R12" s="2">
        <v>16420.32</v>
      </c>
      <c r="S12" s="2">
        <v>28328.25</v>
      </c>
      <c r="T12" s="2">
        <v>5350.63</v>
      </c>
      <c r="U12" s="2">
        <v>50390.11</v>
      </c>
      <c r="V12" s="2">
        <v>0</v>
      </c>
      <c r="W12" s="2">
        <v>45086.25</v>
      </c>
      <c r="X12" s="2">
        <v>211888.8</v>
      </c>
      <c r="Y12" s="2">
        <v>166802.5</v>
      </c>
      <c r="Z12" s="2">
        <v>0</v>
      </c>
      <c r="AA12" s="2">
        <v>8727.9221547173893</v>
      </c>
      <c r="AB12" s="2">
        <v>2150.6759999999999</v>
      </c>
      <c r="AC12" s="2">
        <v>41994.95</v>
      </c>
      <c r="AD12" s="2">
        <v>1743609</v>
      </c>
      <c r="AE12" s="2">
        <v>1248408</v>
      </c>
      <c r="AF12" s="6">
        <f t="shared" si="8"/>
        <v>2.4648322978814567</v>
      </c>
      <c r="AG12" s="6">
        <f t="shared" si="2"/>
        <v>15.053145126144013</v>
      </c>
      <c r="AH12" s="6">
        <f t="shared" si="3"/>
        <v>14.986385460938751</v>
      </c>
      <c r="AI12" s="6">
        <f t="shared" si="9"/>
        <v>3.0195058517025757</v>
      </c>
      <c r="AJ12" s="6">
        <f t="shared" si="10"/>
        <v>0.95542557695722197</v>
      </c>
      <c r="AK12" s="6">
        <f t="shared" si="11"/>
        <v>0.75953762715904982</v>
      </c>
      <c r="AL12" s="6"/>
      <c r="AM12" s="6">
        <f t="shared" si="12"/>
        <v>4.80329381205852</v>
      </c>
      <c r="AN12" s="6">
        <f t="shared" si="13"/>
        <v>1.6840160469040426</v>
      </c>
      <c r="AO12" s="6">
        <f t="shared" si="14"/>
        <v>0.50970152311491712</v>
      </c>
      <c r="AP12" s="6">
        <f t="shared" si="15"/>
        <v>0.8793343961737744</v>
      </c>
      <c r="AQ12" s="6">
        <f t="shared" si="16"/>
        <v>0.16608837468602128</v>
      </c>
      <c r="AR12" s="6">
        <f t="shared" si="17"/>
        <v>1.5641544024067873</v>
      </c>
      <c r="AS12" s="6"/>
      <c r="AT12" s="6">
        <f t="shared" si="18"/>
        <v>1.3995178106480222</v>
      </c>
      <c r="AU12" s="6">
        <f t="shared" si="19"/>
        <v>6.5772192071160642</v>
      </c>
      <c r="AV12" s="6">
        <f t="shared" si="20"/>
        <v>5.1776998444230058</v>
      </c>
      <c r="AW12" s="6"/>
      <c r="AX12" s="6">
        <f t="shared" si="21"/>
        <v>0.27092256520505587</v>
      </c>
      <c r="AY12" s="6">
        <f t="shared" si="22"/>
        <v>6.6758920223643478E-2</v>
      </c>
      <c r="AZ12" s="6">
        <f t="shared" si="23"/>
        <v>1.3035610742138271</v>
      </c>
      <c r="BA12" s="6">
        <f t="shared" si="5"/>
        <v>54.123193885190879</v>
      </c>
      <c r="BB12" s="6">
        <f t="shared" si="6"/>
        <v>38.751708801585323</v>
      </c>
      <c r="BC12" s="1"/>
    </row>
    <row r="13" spans="1:55" x14ac:dyDescent="0.2">
      <c r="A13">
        <f t="shared" si="0"/>
        <v>2029</v>
      </c>
      <c r="B13">
        <v>47119</v>
      </c>
      <c r="C13" s="2">
        <v>3337291</v>
      </c>
      <c r="D13" s="2">
        <v>2448655</v>
      </c>
      <c r="E13" s="3">
        <v>41.636903394457065</v>
      </c>
      <c r="F13" s="2">
        <v>69.660276460663766</v>
      </c>
      <c r="G13" s="2">
        <v>20434.621775144948</v>
      </c>
      <c r="H13" s="2">
        <v>489981.2</v>
      </c>
      <c r="I13" s="2">
        <v>501020.1</v>
      </c>
      <c r="J13" s="2">
        <f t="shared" si="1"/>
        <v>545305.43999999994</v>
      </c>
      <c r="K13" s="15">
        <f t="shared" si="7"/>
        <v>-55324.239999999932</v>
      </c>
      <c r="L13" s="2">
        <v>102103.5451745904</v>
      </c>
      <c r="M13" s="2">
        <v>31552.84</v>
      </c>
      <c r="N13" s="2">
        <v>25430.02</v>
      </c>
      <c r="O13" s="2">
        <v>0</v>
      </c>
      <c r="P13" s="2">
        <v>160190.5</v>
      </c>
      <c r="Q13" s="2">
        <v>56215.58</v>
      </c>
      <c r="R13" s="2">
        <v>16914.59</v>
      </c>
      <c r="S13" s="2">
        <v>29341.64</v>
      </c>
      <c r="T13" s="2">
        <v>5518.2929999999997</v>
      </c>
      <c r="U13" s="2">
        <v>52200.38</v>
      </c>
      <c r="V13" s="2">
        <v>0</v>
      </c>
      <c r="W13" s="2">
        <v>46705.98</v>
      </c>
      <c r="X13" s="2">
        <v>219500.9</v>
      </c>
      <c r="Y13" s="2">
        <v>172795</v>
      </c>
      <c r="Z13" s="2">
        <v>0</v>
      </c>
      <c r="AA13" s="2">
        <v>8948.2436971798215</v>
      </c>
      <c r="AB13" s="2">
        <v>-11038.93</v>
      </c>
      <c r="AC13" s="2">
        <v>44285.34</v>
      </c>
      <c r="AD13" s="2">
        <v>1798933</v>
      </c>
      <c r="AE13" s="2">
        <v>1303732</v>
      </c>
      <c r="AF13" s="6">
        <f t="shared" si="8"/>
        <v>2.5398664494161247</v>
      </c>
      <c r="AG13" s="6">
        <f t="shared" si="2"/>
        <v>14.682004056583619</v>
      </c>
      <c r="AH13" s="6">
        <f t="shared" si="3"/>
        <v>15.012778328290821</v>
      </c>
      <c r="AI13" s="6">
        <f t="shared" si="9"/>
        <v>3.0594738419451706</v>
      </c>
      <c r="AJ13" s="6">
        <f t="shared" si="10"/>
        <v>0.94546265219305115</v>
      </c>
      <c r="AK13" s="6">
        <f t="shared" si="11"/>
        <v>0.76199588228895831</v>
      </c>
      <c r="AL13" s="6"/>
      <c r="AM13" s="6">
        <f t="shared" si="12"/>
        <v>4.8000159410731635</v>
      </c>
      <c r="AN13" s="6">
        <f t="shared" si="13"/>
        <v>1.6844674318182022</v>
      </c>
      <c r="AO13" s="6">
        <f t="shared" si="14"/>
        <v>0.50683593369592284</v>
      </c>
      <c r="AP13" s="6">
        <f t="shared" si="15"/>
        <v>0.87920531952412895</v>
      </c>
      <c r="AQ13" s="6">
        <f t="shared" si="16"/>
        <v>0.165352467015912</v>
      </c>
      <c r="AR13" s="6">
        <f t="shared" si="17"/>
        <v>1.5641542796238026</v>
      </c>
      <c r="AS13" s="6"/>
      <c r="AT13" s="6">
        <f t="shared" si="18"/>
        <v>1.3995177525723708</v>
      </c>
      <c r="AU13" s="6">
        <f t="shared" si="19"/>
        <v>6.5772178692238707</v>
      </c>
      <c r="AV13" s="6">
        <f t="shared" si="20"/>
        <v>5.1777025138053592</v>
      </c>
      <c r="AW13" s="6"/>
      <c r="AX13" s="6">
        <f t="shared" si="21"/>
        <v>0.26812896139952497</v>
      </c>
      <c r="AY13" s="6">
        <f t="shared" si="22"/>
        <v>-0.33077517063989925</v>
      </c>
      <c r="AZ13" s="6">
        <f t="shared" si="23"/>
        <v>1.3269846711000031</v>
      </c>
      <c r="BA13" s="6">
        <f t="shared" si="5"/>
        <v>53.903989792918864</v>
      </c>
      <c r="BB13" s="6">
        <f t="shared" si="6"/>
        <v>39.065577439905603</v>
      </c>
      <c r="BC13" s="1"/>
    </row>
    <row r="14" spans="1:55" x14ac:dyDescent="0.2">
      <c r="A14">
        <f t="shared" si="0"/>
        <v>2030</v>
      </c>
      <c r="B14">
        <v>47484</v>
      </c>
      <c r="C14" s="2">
        <v>3457800</v>
      </c>
      <c r="D14" s="2">
        <v>2487329</v>
      </c>
      <c r="E14" s="3">
        <v>42.024980544188473</v>
      </c>
      <c r="F14" s="2">
        <v>70.441331437536405</v>
      </c>
      <c r="G14" s="2">
        <v>20551.324582116598</v>
      </c>
      <c r="H14" s="2">
        <v>507674.4</v>
      </c>
      <c r="I14" s="2">
        <v>519675.9</v>
      </c>
      <c r="J14" s="2">
        <f t="shared" si="1"/>
        <v>566446.24</v>
      </c>
      <c r="K14" s="15">
        <f t="shared" si="7"/>
        <v>-58771.839999999967</v>
      </c>
      <c r="L14" s="2">
        <v>106854.85654134688</v>
      </c>
      <c r="M14" s="2">
        <v>32335.88</v>
      </c>
      <c r="N14" s="2">
        <v>26398.65</v>
      </c>
      <c r="O14" s="2">
        <v>0</v>
      </c>
      <c r="P14" s="2">
        <v>165877.9</v>
      </c>
      <c r="Q14" s="2">
        <v>58259.54</v>
      </c>
      <c r="R14" s="2">
        <v>17423.28</v>
      </c>
      <c r="S14" s="2">
        <v>30396.05</v>
      </c>
      <c r="T14" s="2">
        <v>5713.7110000000002</v>
      </c>
      <c r="U14" s="2">
        <v>54085.33</v>
      </c>
      <c r="V14" s="2">
        <v>0</v>
      </c>
      <c r="W14" s="2">
        <v>48392.52</v>
      </c>
      <c r="X14" s="2">
        <v>227427.1</v>
      </c>
      <c r="Y14" s="2">
        <v>179034.6</v>
      </c>
      <c r="Z14" s="2">
        <v>0</v>
      </c>
      <c r="AA14" s="2">
        <v>9173.9910237297081</v>
      </c>
      <c r="AB14" s="2">
        <v>-12001.49</v>
      </c>
      <c r="AC14" s="2">
        <v>46770.34</v>
      </c>
      <c r="AD14" s="2">
        <v>1857705</v>
      </c>
      <c r="AE14" s="2">
        <v>1362504</v>
      </c>
      <c r="AF14" s="6">
        <f t="shared" si="8"/>
        <v>2.5998933812432146</v>
      </c>
      <c r="AG14" s="6">
        <f t="shared" si="2"/>
        <v>14.682005899705015</v>
      </c>
      <c r="AH14" s="6">
        <f t="shared" si="3"/>
        <v>15.029090751344786</v>
      </c>
      <c r="AI14" s="6">
        <f t="shared" si="9"/>
        <v>3.0902555538592997</v>
      </c>
      <c r="AJ14" s="6">
        <f t="shared" si="10"/>
        <v>0.93515761466828617</v>
      </c>
      <c r="AK14" s="6">
        <f t="shared" si="11"/>
        <v>0.76345219503730699</v>
      </c>
      <c r="AL14" s="6"/>
      <c r="AM14" s="6">
        <f t="shared" si="12"/>
        <v>4.7972092081670423</v>
      </c>
      <c r="AN14" s="6">
        <f t="shared" si="13"/>
        <v>1.6848730406616923</v>
      </c>
      <c r="AO14" s="6">
        <f t="shared" si="14"/>
        <v>0.5038833940655908</v>
      </c>
      <c r="AP14" s="6">
        <f t="shared" si="15"/>
        <v>0.87905749320377113</v>
      </c>
      <c r="AQ14" s="6">
        <f t="shared" si="16"/>
        <v>0.16524122274278441</v>
      </c>
      <c r="AR14" s="6">
        <f t="shared" si="17"/>
        <v>1.5641543756145526</v>
      </c>
      <c r="AS14" s="6"/>
      <c r="AT14" s="6">
        <f t="shared" si="18"/>
        <v>1.3995176123546764</v>
      </c>
      <c r="AU14" s="6">
        <f t="shared" si="19"/>
        <v>6.5772196194111867</v>
      </c>
      <c r="AV14" s="6">
        <f t="shared" si="20"/>
        <v>5.1777025854589622</v>
      </c>
      <c r="AW14" s="6"/>
      <c r="AX14" s="6">
        <f t="shared" si="21"/>
        <v>0.26531294533315136</v>
      </c>
      <c r="AY14" s="6">
        <f t="shared" si="22"/>
        <v>-0.34708456243854474</v>
      </c>
      <c r="AZ14" s="6">
        <f t="shared" si="23"/>
        <v>1.3526039678408237</v>
      </c>
      <c r="BA14" s="6">
        <f t="shared" si="5"/>
        <v>53.725056394239111</v>
      </c>
      <c r="BB14" s="6">
        <f t="shared" si="6"/>
        <v>39.403782752038872</v>
      </c>
      <c r="BC14" s="1"/>
    </row>
    <row r="15" spans="1:55" x14ac:dyDescent="0.2">
      <c r="A15">
        <f t="shared" si="0"/>
        <v>2031</v>
      </c>
      <c r="B15">
        <v>47849</v>
      </c>
      <c r="C15" s="2">
        <v>3583316</v>
      </c>
      <c r="D15" s="2">
        <v>2527076</v>
      </c>
      <c r="E15" s="3">
        <v>42.408780099453779</v>
      </c>
      <c r="F15" s="2">
        <v>71.228044977624506</v>
      </c>
      <c r="G15" s="2">
        <v>20670.734483629305</v>
      </c>
      <c r="H15" s="2">
        <v>526102.69999999995</v>
      </c>
      <c r="I15" s="2">
        <v>538586.69999999995</v>
      </c>
      <c r="J15" s="2">
        <f t="shared" si="1"/>
        <v>587777.1399999999</v>
      </c>
      <c r="K15" s="15">
        <f t="shared" si="7"/>
        <v>-61674.439999999944</v>
      </c>
      <c r="L15" s="2">
        <v>111331.2796628644</v>
      </c>
      <c r="M15" s="2">
        <v>33137.99</v>
      </c>
      <c r="N15" s="2">
        <v>27385.19</v>
      </c>
      <c r="O15" s="2">
        <v>0</v>
      </c>
      <c r="P15" s="2">
        <v>171792.4</v>
      </c>
      <c r="Q15" s="2">
        <v>60386.55</v>
      </c>
      <c r="R15" s="2">
        <v>17946.09</v>
      </c>
      <c r="S15" s="2">
        <v>31493.69</v>
      </c>
      <c r="T15" s="2">
        <v>5917.5280000000002</v>
      </c>
      <c r="U15" s="2">
        <v>56048.59</v>
      </c>
      <c r="V15" s="2">
        <v>0</v>
      </c>
      <c r="W15" s="2">
        <v>50149.14</v>
      </c>
      <c r="X15" s="2">
        <v>235682.5</v>
      </c>
      <c r="Y15" s="2">
        <v>185533.4</v>
      </c>
      <c r="Z15" s="2">
        <v>0</v>
      </c>
      <c r="AA15" s="2">
        <v>9406.4230154117231</v>
      </c>
      <c r="AB15" s="2">
        <v>-12484.03</v>
      </c>
      <c r="AC15" s="2">
        <v>49190.44</v>
      </c>
      <c r="AD15" s="2">
        <v>1919380</v>
      </c>
      <c r="AE15" s="2">
        <v>1424179</v>
      </c>
      <c r="AF15" s="6">
        <f t="shared" si="8"/>
        <v>2.6479144966504369</v>
      </c>
      <c r="AG15" s="6">
        <f t="shared" si="2"/>
        <v>14.682006833893521</v>
      </c>
      <c r="AH15" s="6">
        <f t="shared" si="3"/>
        <v>15.030399216814814</v>
      </c>
      <c r="AI15" s="6">
        <f t="shared" si="9"/>
        <v>3.106934461344308</v>
      </c>
      <c r="AJ15" s="6">
        <f t="shared" si="10"/>
        <v>0.92478558966052671</v>
      </c>
      <c r="AK15" s="6">
        <f t="shared" si="11"/>
        <v>0.76424155726148624</v>
      </c>
      <c r="AL15" s="6"/>
      <c r="AM15" s="6">
        <f t="shared" si="12"/>
        <v>4.7942297023204201</v>
      </c>
      <c r="AN15" s="6">
        <f t="shared" si="13"/>
        <v>1.6852141982454241</v>
      </c>
      <c r="AO15" s="6">
        <f t="shared" si="14"/>
        <v>0.50082353886735076</v>
      </c>
      <c r="AP15" s="6">
        <f t="shared" si="15"/>
        <v>0.87889792583182724</v>
      </c>
      <c r="AQ15" s="6">
        <f t="shared" si="16"/>
        <v>0.16514111510120794</v>
      </c>
      <c r="AR15" s="6">
        <f t="shared" si="17"/>
        <v>1.5641542638159738</v>
      </c>
      <c r="AS15" s="6"/>
      <c r="AT15" s="6">
        <f t="shared" si="18"/>
        <v>1.3995176534807425</v>
      </c>
      <c r="AU15" s="6">
        <f t="shared" si="19"/>
        <v>6.5772178618910528</v>
      </c>
      <c r="AV15" s="6">
        <f t="shared" si="20"/>
        <v>5.1777013246947803</v>
      </c>
      <c r="AW15" s="6"/>
      <c r="AX15" s="6">
        <f t="shared" si="21"/>
        <v>0.26250609813401116</v>
      </c>
      <c r="AY15" s="6">
        <f t="shared" si="22"/>
        <v>-0.34839322013464624</v>
      </c>
      <c r="AZ15" s="6">
        <f t="shared" si="23"/>
        <v>1.3727631054587426</v>
      </c>
      <c r="BA15" s="6">
        <f t="shared" si="5"/>
        <v>53.564352125238187</v>
      </c>
      <c r="BB15" s="6">
        <f t="shared" si="6"/>
        <v>39.744722486099469</v>
      </c>
      <c r="BC15" s="1"/>
    </row>
    <row r="16" spans="1:55" x14ac:dyDescent="0.2">
      <c r="A16">
        <f t="shared" si="0"/>
        <v>2032</v>
      </c>
      <c r="B16">
        <v>48214</v>
      </c>
      <c r="C16" s="2">
        <v>3714904</v>
      </c>
      <c r="D16" s="2">
        <v>2568506</v>
      </c>
      <c r="E16" s="3">
        <v>42.788041901259149</v>
      </c>
      <c r="F16" s="2">
        <v>72.021449558142635</v>
      </c>
      <c r="G16" s="2">
        <v>20794.502509665173</v>
      </c>
      <c r="H16" s="2">
        <v>545422.4</v>
      </c>
      <c r="I16" s="2">
        <v>557920.6</v>
      </c>
      <c r="J16" s="2">
        <f t="shared" si="1"/>
        <v>609481.5</v>
      </c>
      <c r="K16" s="15">
        <f t="shared" si="7"/>
        <v>-64059.099999999977</v>
      </c>
      <c r="L16" s="2">
        <v>115592.89705331618</v>
      </c>
      <c r="M16" s="2">
        <v>33966.660000000003</v>
      </c>
      <c r="N16" s="2">
        <v>28400.39</v>
      </c>
      <c r="O16" s="2">
        <v>0</v>
      </c>
      <c r="P16" s="2">
        <v>177967.1</v>
      </c>
      <c r="Q16" s="2">
        <v>62607.06</v>
      </c>
      <c r="R16" s="2">
        <v>18483.95</v>
      </c>
      <c r="S16" s="2">
        <v>32639.34</v>
      </c>
      <c r="T16" s="2">
        <v>6129.9080000000004</v>
      </c>
      <c r="U16" s="2">
        <v>58106.83</v>
      </c>
      <c r="V16" s="2">
        <v>0</v>
      </c>
      <c r="W16" s="2">
        <v>51990.74</v>
      </c>
      <c r="X16" s="2">
        <v>244337.4</v>
      </c>
      <c r="Y16" s="2">
        <v>192346.6</v>
      </c>
      <c r="Z16" s="2">
        <v>0</v>
      </c>
      <c r="AA16" s="2">
        <v>9646.9732587497438</v>
      </c>
      <c r="AB16" s="2">
        <v>-12498.21</v>
      </c>
      <c r="AC16" s="2">
        <v>51560.9</v>
      </c>
      <c r="AD16" s="2">
        <v>1983439</v>
      </c>
      <c r="AE16" s="2">
        <v>1488238</v>
      </c>
      <c r="AF16" s="6">
        <f t="shared" si="8"/>
        <v>2.6863310027196281</v>
      </c>
      <c r="AG16" s="6">
        <f t="shared" si="2"/>
        <v>14.682005241589016</v>
      </c>
      <c r="AH16" s="6">
        <f t="shared" si="3"/>
        <v>15.018439238268337</v>
      </c>
      <c r="AI16" s="6">
        <f t="shared" si="9"/>
        <v>3.1115984976547493</v>
      </c>
      <c r="AJ16" s="6">
        <f t="shared" si="10"/>
        <v>0.91433479842278576</v>
      </c>
      <c r="AK16" s="6">
        <f t="shared" si="11"/>
        <v>0.76449862499811572</v>
      </c>
      <c r="AL16" s="6"/>
      <c r="AM16" s="6">
        <f t="shared" si="12"/>
        <v>4.7906244683577288</v>
      </c>
      <c r="AN16" s="6">
        <f t="shared" si="13"/>
        <v>1.6852941556497827</v>
      </c>
      <c r="AO16" s="6">
        <f t="shared" si="14"/>
        <v>0.49756198275917762</v>
      </c>
      <c r="AP16" s="6">
        <f t="shared" si="15"/>
        <v>0.87860520756391014</v>
      </c>
      <c r="AQ16" s="6">
        <f t="shared" si="16"/>
        <v>0.16500851704377825</v>
      </c>
      <c r="AR16" s="6">
        <f t="shared" si="17"/>
        <v>1.564154282317928</v>
      </c>
      <c r="AS16" s="6"/>
      <c r="AT16" s="6">
        <f t="shared" si="18"/>
        <v>1.3995177264338459</v>
      </c>
      <c r="AU16" s="6">
        <f t="shared" si="19"/>
        <v>6.5772197612643559</v>
      </c>
      <c r="AV16" s="6">
        <f t="shared" si="20"/>
        <v>5.1777004197147489</v>
      </c>
      <c r="AW16" s="6"/>
      <c r="AX16" s="6">
        <f t="shared" si="21"/>
        <v>0.25968297589250605</v>
      </c>
      <c r="AY16" s="6">
        <f t="shared" si="22"/>
        <v>-0.33643426586528213</v>
      </c>
      <c r="AZ16" s="6">
        <f t="shared" si="23"/>
        <v>1.3879470371239742</v>
      </c>
      <c r="BA16" s="6">
        <f t="shared" si="5"/>
        <v>53.391393155785451</v>
      </c>
      <c r="BB16" s="6">
        <f t="shared" si="6"/>
        <v>40.061277491962109</v>
      </c>
      <c r="BC16" s="1"/>
    </row>
    <row r="17" spans="1:55" x14ac:dyDescent="0.2">
      <c r="A17">
        <f t="shared" si="0"/>
        <v>2033</v>
      </c>
      <c r="B17">
        <v>48580</v>
      </c>
      <c r="C17" s="2">
        <v>3853317</v>
      </c>
      <c r="D17" s="2">
        <v>2611966</v>
      </c>
      <c r="E17" s="3">
        <v>43.162534541896122</v>
      </c>
      <c r="F17" s="2">
        <v>72.822179685393579</v>
      </c>
      <c r="G17" s="2">
        <v>20926.066716086701</v>
      </c>
      <c r="H17" s="2">
        <v>565744.19999999995</v>
      </c>
      <c r="I17" s="2">
        <v>577965.69999999995</v>
      </c>
      <c r="J17" s="2">
        <f t="shared" si="1"/>
        <v>631857.0199999999</v>
      </c>
      <c r="K17" s="15">
        <f t="shared" si="7"/>
        <v>-66112.819999999949</v>
      </c>
      <c r="L17" s="2">
        <v>119848.18762260245</v>
      </c>
      <c r="M17" s="2">
        <v>34821.06</v>
      </c>
      <c r="N17" s="2">
        <v>29455.279999999999</v>
      </c>
      <c r="O17" s="2">
        <v>0</v>
      </c>
      <c r="P17" s="2">
        <v>184430.7</v>
      </c>
      <c r="Q17" s="2">
        <v>64931.79</v>
      </c>
      <c r="R17" s="2">
        <v>19036.29</v>
      </c>
      <c r="S17" s="2">
        <v>33839.17</v>
      </c>
      <c r="T17" s="2">
        <v>6351.64</v>
      </c>
      <c r="U17" s="2">
        <v>60271.82</v>
      </c>
      <c r="V17" s="2">
        <v>0</v>
      </c>
      <c r="W17" s="2">
        <v>53927.85</v>
      </c>
      <c r="X17" s="2">
        <v>253441.1</v>
      </c>
      <c r="Y17" s="2">
        <v>199513.2</v>
      </c>
      <c r="Z17" s="2">
        <v>0</v>
      </c>
      <c r="AA17" s="2">
        <v>9897.281420147483</v>
      </c>
      <c r="AB17" s="2">
        <v>-12221.52</v>
      </c>
      <c r="AC17" s="2">
        <v>53891.32</v>
      </c>
      <c r="AD17" s="2">
        <v>2049551</v>
      </c>
      <c r="AE17" s="2">
        <v>1554350</v>
      </c>
      <c r="AF17" s="6">
        <f t="shared" si="8"/>
        <v>2.7170646538663403</v>
      </c>
      <c r="AG17" s="6">
        <f t="shared" si="2"/>
        <v>14.682005139987183</v>
      </c>
      <c r="AH17" s="6">
        <f t="shared" si="3"/>
        <v>14.999173439402986</v>
      </c>
      <c r="AI17" s="6">
        <f t="shared" si="9"/>
        <v>3.110260267260712</v>
      </c>
      <c r="AJ17" s="6">
        <f t="shared" si="10"/>
        <v>0.90366455705564841</v>
      </c>
      <c r="AK17" s="6">
        <f t="shared" si="11"/>
        <v>0.7644136207843788</v>
      </c>
      <c r="AL17" s="6"/>
      <c r="AM17" s="6">
        <f t="shared" si="12"/>
        <v>4.7862841287130022</v>
      </c>
      <c r="AN17" s="6">
        <f t="shared" si="13"/>
        <v>1.6850881980382098</v>
      </c>
      <c r="AO17" s="6">
        <f t="shared" si="14"/>
        <v>0.49402346082608828</v>
      </c>
      <c r="AP17" s="6">
        <f t="shared" si="15"/>
        <v>0.87818287465059319</v>
      </c>
      <c r="AQ17" s="6">
        <f t="shared" si="16"/>
        <v>0.16483564679469662</v>
      </c>
      <c r="AR17" s="6">
        <f t="shared" si="17"/>
        <v>1.5641542079200854</v>
      </c>
      <c r="AS17" s="6"/>
      <c r="AT17" s="6">
        <f t="shared" si="18"/>
        <v>1.3995176104120164</v>
      </c>
      <c r="AU17" s="6">
        <f t="shared" si="19"/>
        <v>6.5772190556863084</v>
      </c>
      <c r="AV17" s="6">
        <f t="shared" si="20"/>
        <v>5.1777001476909374</v>
      </c>
      <c r="AW17" s="6"/>
      <c r="AX17" s="6">
        <f t="shared" si="21"/>
        <v>0.25685095257274404</v>
      </c>
      <c r="AY17" s="6">
        <f t="shared" si="22"/>
        <v>-0.31716881844914396</v>
      </c>
      <c r="AZ17" s="6">
        <f t="shared" si="23"/>
        <v>1.3985695960129936</v>
      </c>
      <c r="BA17" s="6">
        <f t="shared" si="5"/>
        <v>53.189265248615676</v>
      </c>
      <c r="BB17" s="6">
        <f t="shared" si="6"/>
        <v>40.3379737509268</v>
      </c>
      <c r="BC17" s="1"/>
    </row>
    <row r="18" spans="1:55" x14ac:dyDescent="0.2">
      <c r="A18">
        <f t="shared" si="0"/>
        <v>2034</v>
      </c>
      <c r="B18">
        <v>48945</v>
      </c>
      <c r="C18" s="2">
        <v>3997856</v>
      </c>
      <c r="D18" s="2">
        <v>2656806</v>
      </c>
      <c r="E18" s="3">
        <v>43.532115504481865</v>
      </c>
      <c r="F18" s="2">
        <v>73.630628731550914</v>
      </c>
      <c r="G18" s="2">
        <v>21061.074924142071</v>
      </c>
      <c r="H18" s="2">
        <v>586965.4</v>
      </c>
      <c r="I18" s="2">
        <v>598770.9</v>
      </c>
      <c r="J18" s="2">
        <f t="shared" si="1"/>
        <v>654962.47</v>
      </c>
      <c r="K18" s="15">
        <f t="shared" si="7"/>
        <v>-67997.069999999949</v>
      </c>
      <c r="L18" s="2">
        <v>124174.6833426503</v>
      </c>
      <c r="M18" s="2">
        <v>35703.67</v>
      </c>
      <c r="N18" s="2">
        <v>30550.1</v>
      </c>
      <c r="O18" s="2">
        <v>0</v>
      </c>
      <c r="P18" s="2">
        <v>191186.4</v>
      </c>
      <c r="Q18" s="2">
        <v>67368.58</v>
      </c>
      <c r="R18" s="2">
        <v>19603.96</v>
      </c>
      <c r="S18" s="2">
        <v>35096.769999999997</v>
      </c>
      <c r="T18" s="2">
        <v>6584.4070000000002</v>
      </c>
      <c r="U18" s="2">
        <v>62532.639999999999</v>
      </c>
      <c r="V18" s="2">
        <v>0</v>
      </c>
      <c r="W18" s="2">
        <v>55950.7</v>
      </c>
      <c r="X18" s="2">
        <v>262947.7</v>
      </c>
      <c r="Y18" s="2">
        <v>206997</v>
      </c>
      <c r="Z18" s="2">
        <v>0</v>
      </c>
      <c r="AA18" s="2">
        <v>10159.11954635917</v>
      </c>
      <c r="AB18" s="2">
        <v>-11805.53</v>
      </c>
      <c r="AC18" s="2">
        <v>56191.57</v>
      </c>
      <c r="AD18" s="2">
        <v>2117549</v>
      </c>
      <c r="AE18" s="2">
        <v>1622348</v>
      </c>
      <c r="AF18" s="6">
        <f t="shared" si="8"/>
        <v>2.7416526839293094</v>
      </c>
      <c r="AG18" s="6">
        <f t="shared" si="2"/>
        <v>14.68200455444118</v>
      </c>
      <c r="AH18" s="6">
        <f t="shared" si="3"/>
        <v>14.977300332978476</v>
      </c>
      <c r="AI18" s="6">
        <f t="shared" si="9"/>
        <v>3.1060319166735946</v>
      </c>
      <c r="AJ18" s="6">
        <f t="shared" si="10"/>
        <v>0.89307043575356393</v>
      </c>
      <c r="AK18" s="6">
        <f t="shared" si="11"/>
        <v>0.76416209088071207</v>
      </c>
      <c r="AL18" s="6"/>
      <c r="AM18" s="6">
        <f t="shared" si="12"/>
        <v>4.782223271673617</v>
      </c>
      <c r="AN18" s="6">
        <f t="shared" si="13"/>
        <v>1.6851177230995813</v>
      </c>
      <c r="AO18" s="6">
        <f t="shared" si="14"/>
        <v>0.49036183394299343</v>
      </c>
      <c r="AP18" s="6">
        <f t="shared" si="15"/>
        <v>0.87788979893222752</v>
      </c>
      <c r="AQ18" s="6">
        <f t="shared" si="16"/>
        <v>0.16469845337100689</v>
      </c>
      <c r="AR18" s="6">
        <f t="shared" si="17"/>
        <v>1.5641543867512986</v>
      </c>
      <c r="AS18" s="6"/>
      <c r="AT18" s="6">
        <f t="shared" si="18"/>
        <v>1.3995176414558204</v>
      </c>
      <c r="AU18" s="6">
        <f t="shared" si="19"/>
        <v>6.5772178887883905</v>
      </c>
      <c r="AV18" s="6">
        <f t="shared" si="20"/>
        <v>5.1777002473325702</v>
      </c>
      <c r="AW18" s="6"/>
      <c r="AX18" s="6">
        <f t="shared" si="21"/>
        <v>0.25411419386689188</v>
      </c>
      <c r="AY18" s="6">
        <f t="shared" si="22"/>
        <v>-0.29529652893951158</v>
      </c>
      <c r="AZ18" s="6">
        <f t="shared" si="23"/>
        <v>1.4055426208447728</v>
      </c>
      <c r="BA18" s="6">
        <f t="shared" si="5"/>
        <v>52.967115373840379</v>
      </c>
      <c r="BB18" s="6">
        <f t="shared" si="6"/>
        <v>40.580451121801282</v>
      </c>
      <c r="BC18" s="1"/>
    </row>
    <row r="19" spans="1:55" x14ac:dyDescent="0.2">
      <c r="A19">
        <f t="shared" si="0"/>
        <v>2035</v>
      </c>
      <c r="B19">
        <v>49310</v>
      </c>
      <c r="C19" s="2">
        <v>4148708</v>
      </c>
      <c r="D19" s="2">
        <v>2702996</v>
      </c>
      <c r="E19" s="3">
        <v>43.896949216154063</v>
      </c>
      <c r="F19" s="2">
        <v>74.447170143309421</v>
      </c>
      <c r="G19" s="2">
        <v>21201.278138902962</v>
      </c>
      <c r="H19" s="2">
        <v>609113.5</v>
      </c>
      <c r="I19" s="2">
        <v>620402.19999999995</v>
      </c>
      <c r="J19" s="2">
        <f t="shared" si="1"/>
        <v>678874.52999999991</v>
      </c>
      <c r="K19" s="15">
        <f t="shared" si="7"/>
        <v>-69761.029999999912</v>
      </c>
      <c r="L19" s="2">
        <v>128601.39125123125</v>
      </c>
      <c r="M19" s="2">
        <v>36623.51</v>
      </c>
      <c r="N19" s="2">
        <v>31692.51</v>
      </c>
      <c r="O19" s="2">
        <v>0</v>
      </c>
      <c r="P19" s="2">
        <v>198242.8</v>
      </c>
      <c r="Q19" s="2">
        <v>69920.600000000006</v>
      </c>
      <c r="R19" s="2">
        <v>20188.439999999999</v>
      </c>
      <c r="S19" s="2">
        <v>36412.92</v>
      </c>
      <c r="T19" s="2">
        <v>6828.674</v>
      </c>
      <c r="U19" s="2">
        <v>64892.19</v>
      </c>
      <c r="V19" s="2">
        <v>0</v>
      </c>
      <c r="W19" s="2">
        <v>58061.9</v>
      </c>
      <c r="X19" s="2">
        <v>272869.59999999998</v>
      </c>
      <c r="Y19" s="2">
        <v>214807.7</v>
      </c>
      <c r="Z19" s="2">
        <v>0</v>
      </c>
      <c r="AA19" s="2">
        <v>10434.246134081315</v>
      </c>
      <c r="AB19" s="2">
        <v>-11288.68</v>
      </c>
      <c r="AC19" s="2">
        <v>58472.33</v>
      </c>
      <c r="AD19" s="2">
        <v>2187310</v>
      </c>
      <c r="AE19" s="2">
        <v>1692109</v>
      </c>
      <c r="AF19" s="6">
        <f t="shared" si="8"/>
        <v>2.7613212256245312</v>
      </c>
      <c r="AG19" s="6">
        <f t="shared" si="2"/>
        <v>14.682004614448642</v>
      </c>
      <c r="AH19" s="6">
        <f t="shared" si="3"/>
        <v>14.954106194024741</v>
      </c>
      <c r="AI19" s="6">
        <f t="shared" si="9"/>
        <v>3.0997937490715484</v>
      </c>
      <c r="AJ19" s="6">
        <f t="shared" si="10"/>
        <v>0.88276904520636301</v>
      </c>
      <c r="AK19" s="6">
        <f t="shared" si="11"/>
        <v>0.76391276513073469</v>
      </c>
      <c r="AL19" s="6"/>
      <c r="AM19" s="6">
        <f t="shared" si="12"/>
        <v>4.7784225836091618</v>
      </c>
      <c r="AN19" s="6">
        <f t="shared" si="13"/>
        <v>1.6853584296605113</v>
      </c>
      <c r="AO19" s="6">
        <f t="shared" si="14"/>
        <v>0.48661993083147809</v>
      </c>
      <c r="AP19" s="6">
        <f t="shared" si="15"/>
        <v>0.87769300707593789</v>
      </c>
      <c r="AQ19" s="6">
        <f t="shared" si="16"/>
        <v>0.16459760484468899</v>
      </c>
      <c r="AR19" s="6">
        <f t="shared" si="17"/>
        <v>1.5641541896898987</v>
      </c>
      <c r="AS19" s="6"/>
      <c r="AT19" s="6">
        <f t="shared" si="18"/>
        <v>1.3995176329594659</v>
      </c>
      <c r="AU19" s="6">
        <f t="shared" si="19"/>
        <v>6.5772187389423395</v>
      </c>
      <c r="AV19" s="6">
        <f t="shared" si="20"/>
        <v>5.1777011059828748</v>
      </c>
      <c r="AW19" s="6"/>
      <c r="AX19" s="6">
        <f t="shared" si="21"/>
        <v>0.25150591784433407</v>
      </c>
      <c r="AY19" s="6">
        <f t="shared" si="22"/>
        <v>-0.27210109749830552</v>
      </c>
      <c r="AZ19" s="6">
        <f t="shared" si="23"/>
        <v>1.4094105924061178</v>
      </c>
      <c r="BA19" s="6">
        <f t="shared" si="5"/>
        <v>52.7226789641498</v>
      </c>
      <c r="BB19" s="6">
        <f t="shared" si="6"/>
        <v>40.786408684342213</v>
      </c>
      <c r="BC19" s="1"/>
    </row>
    <row r="20" spans="1:55" x14ac:dyDescent="0.2">
      <c r="A20">
        <f t="shared" si="0"/>
        <v>2036</v>
      </c>
      <c r="B20">
        <v>49675</v>
      </c>
      <c r="C20" s="2">
        <v>4305407</v>
      </c>
      <c r="D20" s="2">
        <v>2750088</v>
      </c>
      <c r="E20" s="3">
        <v>44.257131439789966</v>
      </c>
      <c r="F20" s="2">
        <v>75.272029965310608</v>
      </c>
      <c r="G20" s="2">
        <v>21343.641914969838</v>
      </c>
      <c r="H20" s="2">
        <v>632120.1</v>
      </c>
      <c r="I20" s="2">
        <v>642745.69999999995</v>
      </c>
      <c r="J20" s="2">
        <f t="shared" si="1"/>
        <v>703488.53999999992</v>
      </c>
      <c r="K20" s="15">
        <f t="shared" si="7"/>
        <v>-71368.439999999944</v>
      </c>
      <c r="L20" s="2">
        <v>133067.78914215523</v>
      </c>
      <c r="M20" s="2">
        <v>37567.64</v>
      </c>
      <c r="N20" s="2">
        <v>32882.42</v>
      </c>
      <c r="O20" s="2">
        <v>0</v>
      </c>
      <c r="P20" s="2">
        <v>205582.5</v>
      </c>
      <c r="Q20" s="2">
        <v>72580.47</v>
      </c>
      <c r="R20" s="2">
        <v>20789.55</v>
      </c>
      <c r="S20" s="2">
        <v>37784.65</v>
      </c>
      <c r="T20" s="2">
        <v>7084.634</v>
      </c>
      <c r="U20" s="2">
        <v>67343.210000000006</v>
      </c>
      <c r="V20" s="2">
        <v>0</v>
      </c>
      <c r="W20" s="2">
        <v>60254.93</v>
      </c>
      <c r="X20" s="2">
        <v>283176</v>
      </c>
      <c r="Y20" s="2">
        <v>222921.1</v>
      </c>
      <c r="Z20" s="2">
        <v>0</v>
      </c>
      <c r="AA20" s="2">
        <v>10724.254232724978</v>
      </c>
      <c r="AB20" s="2">
        <v>-10625.62</v>
      </c>
      <c r="AC20" s="2">
        <v>60742.84</v>
      </c>
      <c r="AD20" s="2">
        <v>2258678</v>
      </c>
      <c r="AE20" s="2">
        <v>1763477</v>
      </c>
      <c r="AF20" s="6">
        <f t="shared" si="8"/>
        <v>2.7770567500720063</v>
      </c>
      <c r="AG20" s="6">
        <f t="shared" si="2"/>
        <v>14.682005673331233</v>
      </c>
      <c r="AH20" s="6">
        <f t="shared" si="3"/>
        <v>14.928802317643836</v>
      </c>
      <c r="AI20" s="6">
        <f t="shared" si="9"/>
        <v>3.0907133551405299</v>
      </c>
      <c r="AJ20" s="6">
        <f t="shared" si="10"/>
        <v>0.87256884192365558</v>
      </c>
      <c r="AK20" s="6">
        <f t="shared" si="11"/>
        <v>0.76374707431840938</v>
      </c>
      <c r="AL20" s="6"/>
      <c r="AM20" s="6">
        <f t="shared" si="12"/>
        <v>4.7749841071935828</v>
      </c>
      <c r="AN20" s="6">
        <f t="shared" si="13"/>
        <v>1.6857981138600833</v>
      </c>
      <c r="AO20" s="6">
        <f t="shared" si="14"/>
        <v>0.48287072511379298</v>
      </c>
      <c r="AP20" s="6">
        <f t="shared" si="15"/>
        <v>0.87760924809199226</v>
      </c>
      <c r="AQ20" s="6">
        <f t="shared" si="16"/>
        <v>0.16455201563986865</v>
      </c>
      <c r="AR20" s="6">
        <f t="shared" si="17"/>
        <v>1.5641543296603553</v>
      </c>
      <c r="AS20" s="6"/>
      <c r="AT20" s="6">
        <f t="shared" si="18"/>
        <v>1.3995176298082852</v>
      </c>
      <c r="AU20" s="6">
        <f t="shared" si="19"/>
        <v>6.5772179029764199</v>
      </c>
      <c r="AV20" s="6">
        <f t="shared" si="20"/>
        <v>5.1777009699663701</v>
      </c>
      <c r="AW20" s="6"/>
      <c r="AX20" s="6">
        <f t="shared" si="21"/>
        <v>0.24908804748830893</v>
      </c>
      <c r="AY20" s="6">
        <f t="shared" si="22"/>
        <v>-0.24679710884476194</v>
      </c>
      <c r="AZ20" s="6">
        <f t="shared" si="23"/>
        <v>1.4108501240416993</v>
      </c>
      <c r="BA20" s="6">
        <f t="shared" si="5"/>
        <v>52.46142815301782</v>
      </c>
      <c r="BB20" s="6">
        <f t="shared" si="6"/>
        <v>40.959588721809574</v>
      </c>
      <c r="BC20" s="1"/>
    </row>
    <row r="21" spans="1:55" x14ac:dyDescent="0.2">
      <c r="A21">
        <f t="shared" si="0"/>
        <v>2037</v>
      </c>
      <c r="B21">
        <v>50041</v>
      </c>
      <c r="C21" s="2">
        <v>4468865</v>
      </c>
      <c r="D21" s="2">
        <v>2798527</v>
      </c>
      <c r="E21" s="3">
        <v>44.612728215846161</v>
      </c>
      <c r="F21" s="2">
        <v>76.105466096710487</v>
      </c>
      <c r="G21" s="2">
        <v>21488.908756538687</v>
      </c>
      <c r="H21" s="2">
        <v>656119</v>
      </c>
      <c r="I21" s="2">
        <v>665684.30000000005</v>
      </c>
      <c r="J21" s="2">
        <f t="shared" si="1"/>
        <v>728693.42</v>
      </c>
      <c r="K21" s="15">
        <f t="shared" si="7"/>
        <v>-72574.420000000042</v>
      </c>
      <c r="L21" s="2">
        <v>137360.08429565182</v>
      </c>
      <c r="M21" s="2">
        <v>38560.379999999997</v>
      </c>
      <c r="N21" s="2">
        <v>34123.550000000003</v>
      </c>
      <c r="O21" s="2">
        <v>0</v>
      </c>
      <c r="P21" s="2">
        <v>213225.4</v>
      </c>
      <c r="Q21" s="2">
        <v>75351.95</v>
      </c>
      <c r="R21" s="2">
        <v>21407.89</v>
      </c>
      <c r="S21" s="2">
        <v>39213.78</v>
      </c>
      <c r="T21" s="2">
        <v>7351.8360000000002</v>
      </c>
      <c r="U21" s="2">
        <v>69899.94</v>
      </c>
      <c r="V21" s="2">
        <v>0</v>
      </c>
      <c r="W21" s="2">
        <v>62542.559999999998</v>
      </c>
      <c r="X21" s="2">
        <v>293927</v>
      </c>
      <c r="Y21" s="2">
        <v>231384.5</v>
      </c>
      <c r="Z21" s="2">
        <v>0</v>
      </c>
      <c r="AA21" s="2">
        <v>11030.346147902506</v>
      </c>
      <c r="AB21" s="2">
        <v>-9565.2559999999994</v>
      </c>
      <c r="AC21" s="2">
        <v>63009.120000000003</v>
      </c>
      <c r="AD21" s="2">
        <v>2331252</v>
      </c>
      <c r="AE21" s="2">
        <v>1836051</v>
      </c>
      <c r="AF21" s="6">
        <f t="shared" si="8"/>
        <v>2.7896459787539438</v>
      </c>
      <c r="AG21" s="6">
        <f t="shared" si="2"/>
        <v>14.682005386155097</v>
      </c>
      <c r="AH21" s="6">
        <f t="shared" si="3"/>
        <v>14.896048549240133</v>
      </c>
      <c r="AI21" s="6">
        <f t="shared" si="9"/>
        <v>3.0737129963794345</v>
      </c>
      <c r="AJ21" s="6">
        <f t="shared" si="10"/>
        <v>0.86286741711821668</v>
      </c>
      <c r="AK21" s="6">
        <f t="shared" si="11"/>
        <v>0.76358426580350947</v>
      </c>
      <c r="AL21" s="6"/>
      <c r="AM21" s="6">
        <f t="shared" si="12"/>
        <v>4.7713546952078438</v>
      </c>
      <c r="AN21" s="6">
        <f t="shared" si="13"/>
        <v>1.6861540905800465</v>
      </c>
      <c r="AO21" s="6">
        <f t="shared" si="14"/>
        <v>0.47904535044133129</v>
      </c>
      <c r="AP21" s="6">
        <f t="shared" si="15"/>
        <v>0.877488579314882</v>
      </c>
      <c r="AQ21" s="6">
        <f t="shared" si="16"/>
        <v>0.16451237618500447</v>
      </c>
      <c r="AR21" s="6">
        <f t="shared" si="17"/>
        <v>1.5641542091783931</v>
      </c>
      <c r="AS21" s="6"/>
      <c r="AT21" s="6">
        <f t="shared" si="18"/>
        <v>1.3995177746474776</v>
      </c>
      <c r="AU21" s="6">
        <f t="shared" si="19"/>
        <v>6.5772181527076787</v>
      </c>
      <c r="AV21" s="6">
        <f t="shared" si="20"/>
        <v>5.1777017206829923</v>
      </c>
      <c r="AW21" s="6"/>
      <c r="AX21" s="6">
        <f t="shared" si="21"/>
        <v>0.24682656889170976</v>
      </c>
      <c r="AY21" s="6">
        <f t="shared" si="22"/>
        <v>-0.21404217849498697</v>
      </c>
      <c r="AZ21" s="6">
        <f t="shared" si="23"/>
        <v>1.4099580094722037</v>
      </c>
      <c r="BA21" s="6">
        <f t="shared" si="5"/>
        <v>52.166534455616805</v>
      </c>
      <c r="BB21" s="6">
        <f t="shared" si="6"/>
        <v>41.085398641489505</v>
      </c>
      <c r="BC21" s="1"/>
    </row>
    <row r="22" spans="1:55" x14ac:dyDescent="0.2">
      <c r="A22">
        <f t="shared" si="0"/>
        <v>2038</v>
      </c>
      <c r="B22">
        <v>50406</v>
      </c>
      <c r="C22" s="2">
        <v>4639359</v>
      </c>
      <c r="D22" s="2">
        <v>2848328</v>
      </c>
      <c r="E22" s="3">
        <v>44.963693231813124</v>
      </c>
      <c r="F22" s="2">
        <v>76.947694751027157</v>
      </c>
      <c r="G22" s="2">
        <v>21636.905290280494</v>
      </c>
      <c r="H22" s="2">
        <v>681150.9</v>
      </c>
      <c r="I22" s="2">
        <v>689359.6</v>
      </c>
      <c r="J22" s="2">
        <f t="shared" si="1"/>
        <v>754628.05999999994</v>
      </c>
      <c r="K22" s="15">
        <f t="shared" si="7"/>
        <v>-73477.159999999916</v>
      </c>
      <c r="L22" s="2">
        <v>141606.92514789992</v>
      </c>
      <c r="M22" s="2">
        <v>39587.160000000003</v>
      </c>
      <c r="N22" s="2">
        <v>35418.31</v>
      </c>
      <c r="O22" s="2">
        <v>0</v>
      </c>
      <c r="P22" s="2">
        <v>221181.9</v>
      </c>
      <c r="Q22" s="2">
        <v>78238.92</v>
      </c>
      <c r="R22" s="2">
        <v>22043.84</v>
      </c>
      <c r="S22" s="2">
        <v>40702.44</v>
      </c>
      <c r="T22" s="2">
        <v>7629.9560000000001</v>
      </c>
      <c r="U22" s="2">
        <v>72566.73</v>
      </c>
      <c r="V22" s="2">
        <v>0</v>
      </c>
      <c r="W22" s="2">
        <v>64928.65</v>
      </c>
      <c r="X22" s="2">
        <v>305140.8</v>
      </c>
      <c r="Y22" s="2">
        <v>240212.1</v>
      </c>
      <c r="Z22" s="2">
        <v>0</v>
      </c>
      <c r="AA22" s="2">
        <v>11353.205001884013</v>
      </c>
      <c r="AB22" s="2">
        <v>-8208.6859999999997</v>
      </c>
      <c r="AC22" s="2">
        <v>65268.46</v>
      </c>
      <c r="AD22" s="2">
        <v>2404730</v>
      </c>
      <c r="AE22" s="2">
        <v>1909529</v>
      </c>
      <c r="AF22" s="6">
        <f t="shared" si="8"/>
        <v>2.7997170619049334</v>
      </c>
      <c r="AG22" s="6">
        <f t="shared" si="2"/>
        <v>14.682004561406005</v>
      </c>
      <c r="AH22" s="6">
        <f t="shared" si="3"/>
        <v>14.858940642446511</v>
      </c>
      <c r="AI22" s="6">
        <f t="shared" si="9"/>
        <v>3.052295050844307</v>
      </c>
      <c r="AJ22" s="6">
        <f t="shared" si="10"/>
        <v>0.85328943071661423</v>
      </c>
      <c r="AK22" s="6">
        <f t="shared" si="11"/>
        <v>0.76343111192731583</v>
      </c>
      <c r="AL22" s="6"/>
      <c r="AM22" s="6">
        <f t="shared" si="12"/>
        <v>4.7675099081575709</v>
      </c>
      <c r="AN22" s="6">
        <f t="shared" si="13"/>
        <v>1.6864165933267936</v>
      </c>
      <c r="AO22" s="6">
        <f t="shared" si="14"/>
        <v>0.47514839873353193</v>
      </c>
      <c r="AP22" s="6">
        <f t="shared" si="15"/>
        <v>0.87732895859104676</v>
      </c>
      <c r="AQ22" s="6">
        <f t="shared" si="16"/>
        <v>0.16446142667553856</v>
      </c>
      <c r="AR22" s="6">
        <f t="shared" si="17"/>
        <v>1.5641542290648343</v>
      </c>
      <c r="AS22" s="6"/>
      <c r="AT22" s="6">
        <f t="shared" si="18"/>
        <v>1.3995176919915013</v>
      </c>
      <c r="AU22" s="6">
        <f t="shared" si="19"/>
        <v>6.5772189649475283</v>
      </c>
      <c r="AV22" s="6">
        <f t="shared" si="20"/>
        <v>5.1777001952209343</v>
      </c>
      <c r="AW22" s="6"/>
      <c r="AX22" s="6">
        <f t="shared" si="21"/>
        <v>0.24471494880831623</v>
      </c>
      <c r="AY22" s="6">
        <f t="shared" si="22"/>
        <v>-0.17693577927467996</v>
      </c>
      <c r="AZ22" s="6">
        <f t="shared" si="23"/>
        <v>1.4068421952256767</v>
      </c>
      <c r="BA22" s="6">
        <f t="shared" si="5"/>
        <v>51.833238169324687</v>
      </c>
      <c r="BB22" s="6">
        <f t="shared" si="6"/>
        <v>41.159328260649801</v>
      </c>
      <c r="BC22" s="1"/>
    </row>
    <row r="23" spans="1:55" x14ac:dyDescent="0.2">
      <c r="A23">
        <f t="shared" si="0"/>
        <v>2039</v>
      </c>
      <c r="B23">
        <v>50771</v>
      </c>
      <c r="C23" s="2">
        <v>4816646</v>
      </c>
      <c r="D23" s="2">
        <v>2899189</v>
      </c>
      <c r="E23" s="3">
        <v>45.310157665071173</v>
      </c>
      <c r="F23" s="2">
        <v>77.798859963082549</v>
      </c>
      <c r="G23" s="2">
        <v>21786.408373772541</v>
      </c>
      <c r="H23" s="2">
        <v>707180.2</v>
      </c>
      <c r="I23" s="2">
        <v>713841.8</v>
      </c>
      <c r="J23" s="2">
        <f t="shared" si="1"/>
        <v>781361.16</v>
      </c>
      <c r="K23" s="15">
        <f t="shared" si="7"/>
        <v>-74180.960000000079</v>
      </c>
      <c r="L23" s="2">
        <v>145883.23438967293</v>
      </c>
      <c r="M23" s="2">
        <v>40650.28</v>
      </c>
      <c r="N23" s="2">
        <v>36766.269999999997</v>
      </c>
      <c r="O23" s="2">
        <v>0</v>
      </c>
      <c r="P23" s="2">
        <v>229457.7</v>
      </c>
      <c r="Q23" s="2">
        <v>81247.33</v>
      </c>
      <c r="R23" s="2">
        <v>22697.9</v>
      </c>
      <c r="S23" s="2">
        <v>42253.62</v>
      </c>
      <c r="T23" s="2">
        <v>7919.0590000000002</v>
      </c>
      <c r="U23" s="2">
        <v>75339.77</v>
      </c>
      <c r="V23" s="2">
        <v>0</v>
      </c>
      <c r="W23" s="2">
        <v>67409.81</v>
      </c>
      <c r="X23" s="2">
        <v>316801.3</v>
      </c>
      <c r="Y23" s="2">
        <v>249391.5</v>
      </c>
      <c r="Z23" s="2">
        <v>0</v>
      </c>
      <c r="AA23" s="2">
        <v>11692.827341378141</v>
      </c>
      <c r="AB23" s="2">
        <v>-6661.5910000000003</v>
      </c>
      <c r="AC23" s="2">
        <v>67519.360000000001</v>
      </c>
      <c r="AD23" s="2">
        <v>2478911</v>
      </c>
      <c r="AE23" s="2">
        <v>1983710</v>
      </c>
      <c r="AF23" s="6">
        <f t="shared" si="8"/>
        <v>2.8077730140182058</v>
      </c>
      <c r="AG23" s="6">
        <f t="shared" si="2"/>
        <v>14.682004863965506</v>
      </c>
      <c r="AH23" s="6">
        <f t="shared" si="3"/>
        <v>14.820308571566189</v>
      </c>
      <c r="AI23" s="6">
        <f t="shared" si="9"/>
        <v>3.0287306642355061</v>
      </c>
      <c r="AJ23" s="6">
        <f t="shared" si="10"/>
        <v>0.84395407094480268</v>
      </c>
      <c r="AK23" s="6">
        <f t="shared" si="11"/>
        <v>0.76331683914491522</v>
      </c>
      <c r="AL23" s="6"/>
      <c r="AM23" s="6">
        <f t="shared" si="12"/>
        <v>4.7638481217012831</v>
      </c>
      <c r="AN23" s="6">
        <f t="shared" si="13"/>
        <v>1.6868030160406224</v>
      </c>
      <c r="AO23" s="6">
        <f t="shared" si="14"/>
        <v>0.47123870012452651</v>
      </c>
      <c r="AP23" s="6">
        <f t="shared" si="15"/>
        <v>0.87724154941010823</v>
      </c>
      <c r="AQ23" s="6">
        <f t="shared" si="16"/>
        <v>0.16441023483976194</v>
      </c>
      <c r="AR23" s="6">
        <f t="shared" si="17"/>
        <v>1.5641541852982346</v>
      </c>
      <c r="AS23" s="6"/>
      <c r="AT23" s="6">
        <f t="shared" si="18"/>
        <v>1.3995176311483135</v>
      </c>
      <c r="AU23" s="6">
        <f t="shared" si="19"/>
        <v>6.5772178399658188</v>
      </c>
      <c r="AV23" s="6">
        <f t="shared" si="20"/>
        <v>5.1777004164308522</v>
      </c>
      <c r="AW23" s="6"/>
      <c r="AX23" s="6">
        <f t="shared" si="21"/>
        <v>0.24275870266110774</v>
      </c>
      <c r="AY23" s="6">
        <f t="shared" si="22"/>
        <v>-0.13830352074867036</v>
      </c>
      <c r="AZ23" s="6">
        <f t="shared" si="23"/>
        <v>1.4017920353706708</v>
      </c>
      <c r="BA23" s="6">
        <f t="shared" si="5"/>
        <v>51.465501097651767</v>
      </c>
      <c r="BB23" s="6">
        <f t="shared" si="6"/>
        <v>41.184467365880742</v>
      </c>
      <c r="BC23" s="1"/>
    </row>
    <row r="24" spans="1:55" x14ac:dyDescent="0.2">
      <c r="A24">
        <f t="shared" si="0"/>
        <v>2040</v>
      </c>
      <c r="B24">
        <v>51136</v>
      </c>
      <c r="C24" s="2">
        <v>4999979</v>
      </c>
      <c r="D24" s="2">
        <v>2950529</v>
      </c>
      <c r="E24" s="3">
        <v>45.652278965519081</v>
      </c>
      <c r="F24" s="2">
        <v>78.659158436088489</v>
      </c>
      <c r="G24" s="2">
        <v>21933.679905930047</v>
      </c>
      <c r="H24" s="2">
        <v>734097.2</v>
      </c>
      <c r="I24" s="2">
        <v>739169.1</v>
      </c>
      <c r="J24" s="2">
        <f t="shared" si="1"/>
        <v>808931.05999999994</v>
      </c>
      <c r="K24" s="15">
        <f t="shared" si="7"/>
        <v>-74833.859999999986</v>
      </c>
      <c r="L24" s="2">
        <v>150283.93912275883</v>
      </c>
      <c r="M24" s="2">
        <v>41751</v>
      </c>
      <c r="N24" s="2">
        <v>38162.9</v>
      </c>
      <c r="O24" s="2">
        <v>0</v>
      </c>
      <c r="P24" s="2">
        <v>238038.8</v>
      </c>
      <c r="Q24" s="2">
        <v>84374.84</v>
      </c>
      <c r="R24" s="2">
        <v>23371.82</v>
      </c>
      <c r="S24" s="2">
        <v>43865.279999999999</v>
      </c>
      <c r="T24" s="2">
        <v>8219.5030000000006</v>
      </c>
      <c r="U24" s="2">
        <v>78207.39</v>
      </c>
      <c r="V24" s="2">
        <v>0</v>
      </c>
      <c r="W24" s="2">
        <v>69975.59</v>
      </c>
      <c r="X24" s="2">
        <v>328859.59999999998</v>
      </c>
      <c r="Y24" s="2">
        <v>258884</v>
      </c>
      <c r="Z24" s="2">
        <v>0</v>
      </c>
      <c r="AA24" s="2">
        <v>12048.441327213965</v>
      </c>
      <c r="AB24" s="2">
        <v>-5071.9129999999996</v>
      </c>
      <c r="AC24" s="2">
        <v>69761.960000000006</v>
      </c>
      <c r="AD24" s="2">
        <v>2553744</v>
      </c>
      <c r="AE24" s="2">
        <v>2058543</v>
      </c>
      <c r="AF24" s="6">
        <f t="shared" si="8"/>
        <v>2.814218017508495</v>
      </c>
      <c r="AG24" s="6">
        <f t="shared" si="2"/>
        <v>14.682005664423791</v>
      </c>
      <c r="AH24" s="6">
        <f t="shared" si="3"/>
        <v>14.78344409046518</v>
      </c>
      <c r="AI24" s="6">
        <f t="shared" si="9"/>
        <v>3.0056914063590834</v>
      </c>
      <c r="AJ24" s="6">
        <f t="shared" si="10"/>
        <v>0.83502350709872986</v>
      </c>
      <c r="AK24" s="6">
        <f t="shared" si="11"/>
        <v>0.7632612056970639</v>
      </c>
      <c r="AL24" s="6"/>
      <c r="AM24" s="6">
        <f t="shared" si="12"/>
        <v>4.7607959953431802</v>
      </c>
      <c r="AN24" s="6">
        <f t="shared" si="13"/>
        <v>1.6875038875163275</v>
      </c>
      <c r="AO24" s="6">
        <f t="shared" si="14"/>
        <v>0.46743836324112559</v>
      </c>
      <c r="AP24" s="6">
        <f t="shared" si="15"/>
        <v>0.87730928469899572</v>
      </c>
      <c r="AQ24" s="6">
        <f t="shared" si="16"/>
        <v>0.16439075044115187</v>
      </c>
      <c r="AR24" s="6">
        <f t="shared" si="17"/>
        <v>1.5641543694483517</v>
      </c>
      <c r="AS24" s="6"/>
      <c r="AT24" s="6">
        <f t="shared" si="18"/>
        <v>1.3995176779742475</v>
      </c>
      <c r="AU24" s="6">
        <f t="shared" si="19"/>
        <v>6.5772196243224217</v>
      </c>
      <c r="AV24" s="6">
        <f t="shared" si="20"/>
        <v>5.1777017463473349</v>
      </c>
      <c r="AW24" s="6"/>
      <c r="AX24" s="6">
        <f t="shared" si="21"/>
        <v>0.24096983861760146</v>
      </c>
      <c r="AY24" s="6">
        <f t="shared" si="22"/>
        <v>-0.10143868604248137</v>
      </c>
      <c r="AZ24" s="6">
        <f t="shared" si="23"/>
        <v>1.3952450600292523</v>
      </c>
      <c r="BA24" s="6">
        <f t="shared" si="5"/>
        <v>51.075094515396962</v>
      </c>
      <c r="BB24" s="6">
        <f t="shared" si="6"/>
        <v>41.171032918338256</v>
      </c>
    </row>
    <row r="25" spans="1:55" x14ac:dyDescent="0.2">
      <c r="A25">
        <f t="shared" si="0"/>
        <v>2041</v>
      </c>
      <c r="B25">
        <v>51502</v>
      </c>
      <c r="C25" s="2">
        <v>5189135</v>
      </c>
      <c r="D25" s="2">
        <v>3002109</v>
      </c>
      <c r="E25" s="3">
        <v>45.990044999753017</v>
      </c>
      <c r="F25" s="2">
        <v>79.528723629553028</v>
      </c>
      <c r="G25" s="2">
        <v>22076.356760847731</v>
      </c>
      <c r="H25" s="2">
        <v>761869.1</v>
      </c>
      <c r="I25" s="2">
        <v>765202.7</v>
      </c>
      <c r="J25" s="2">
        <f t="shared" si="1"/>
        <v>837202.33</v>
      </c>
      <c r="K25" s="15">
        <f t="shared" si="7"/>
        <v>-75333.229999999981</v>
      </c>
      <c r="L25" s="2">
        <v>154699.68683691946</v>
      </c>
      <c r="M25" s="2">
        <v>42890.92</v>
      </c>
      <c r="N25" s="2">
        <v>39605.879999999997</v>
      </c>
      <c r="O25" s="2">
        <v>0</v>
      </c>
      <c r="P25" s="2">
        <v>246909.6</v>
      </c>
      <c r="Q25" s="2">
        <v>87612.43</v>
      </c>
      <c r="R25" s="2">
        <v>24065.38</v>
      </c>
      <c r="S25" s="2">
        <v>45533.73</v>
      </c>
      <c r="T25" s="2">
        <v>8531.9889999999996</v>
      </c>
      <c r="U25" s="2">
        <v>81166.080000000002</v>
      </c>
      <c r="V25" s="2">
        <v>0</v>
      </c>
      <c r="W25" s="2">
        <v>72622.86</v>
      </c>
      <c r="X25" s="2">
        <v>341300.8</v>
      </c>
      <c r="Y25" s="2">
        <v>268677.90000000002</v>
      </c>
      <c r="Z25" s="2">
        <v>0</v>
      </c>
      <c r="AA25" s="2">
        <v>12418.66230996866</v>
      </c>
      <c r="AB25" s="2">
        <v>-3333.558</v>
      </c>
      <c r="AC25" s="2">
        <v>71999.63</v>
      </c>
      <c r="AD25" s="2">
        <v>2629078</v>
      </c>
      <c r="AE25" s="2">
        <v>2133877</v>
      </c>
      <c r="AF25" s="6">
        <f t="shared" si="8"/>
        <v>2.8193753954977474</v>
      </c>
      <c r="AG25" s="6">
        <f t="shared" si="2"/>
        <v>14.682005767820648</v>
      </c>
      <c r="AH25" s="6">
        <f t="shared" si="3"/>
        <v>14.74624768868029</v>
      </c>
      <c r="AI25" s="6">
        <f t="shared" si="9"/>
        <v>2.9812230137955451</v>
      </c>
      <c r="AJ25" s="6">
        <f t="shared" si="10"/>
        <v>0.82655240227899252</v>
      </c>
      <c r="AK25" s="6">
        <f t="shared" si="11"/>
        <v>0.7632462828583183</v>
      </c>
      <c r="AL25" s="6"/>
      <c r="AM25" s="6">
        <f t="shared" si="12"/>
        <v>4.7582034385306988</v>
      </c>
      <c r="AN25" s="6">
        <f t="shared" si="13"/>
        <v>1.6883821677408664</v>
      </c>
      <c r="AO25" s="6">
        <f t="shared" si="14"/>
        <v>0.46376477004356215</v>
      </c>
      <c r="AP25" s="6">
        <f t="shared" si="15"/>
        <v>0.87748208516448312</v>
      </c>
      <c r="AQ25" s="6">
        <f t="shared" si="16"/>
        <v>0.16442025501360052</v>
      </c>
      <c r="AR25" s="6">
        <f t="shared" si="17"/>
        <v>1.5641543340074984</v>
      </c>
      <c r="AS25" s="6"/>
      <c r="AT25" s="6">
        <f t="shared" si="18"/>
        <v>1.3995176460045846</v>
      </c>
      <c r="AU25" s="6">
        <f t="shared" si="19"/>
        <v>6.5772195173183974</v>
      </c>
      <c r="AV25" s="6">
        <f t="shared" si="20"/>
        <v>5.1777011004724303</v>
      </c>
      <c r="AW25" s="6"/>
      <c r="AX25" s="6">
        <f t="shared" si="21"/>
        <v>0.23932047075222865</v>
      </c>
      <c r="AY25" s="6">
        <f t="shared" si="22"/>
        <v>-6.4241111476190146E-2</v>
      </c>
      <c r="AZ25" s="6">
        <f t="shared" si="23"/>
        <v>1.3875073591263283</v>
      </c>
      <c r="BA25" s="6">
        <f t="shared" si="5"/>
        <v>50.665053038704912</v>
      </c>
      <c r="BB25" s="6">
        <f t="shared" si="6"/>
        <v>41.122017446067602</v>
      </c>
    </row>
    <row r="26" spans="1:55" x14ac:dyDescent="0.2">
      <c r="A26">
        <f t="shared" si="0"/>
        <v>2042</v>
      </c>
      <c r="B26">
        <v>51867</v>
      </c>
      <c r="C26" s="2">
        <v>5384709</v>
      </c>
      <c r="D26" s="2">
        <v>3054172</v>
      </c>
      <c r="E26" s="3">
        <v>46.323453531513799</v>
      </c>
      <c r="F26" s="2">
        <v>80.407694894420331</v>
      </c>
      <c r="G26" s="2">
        <v>22216.446536112569</v>
      </c>
      <c r="H26" s="2">
        <v>790583.3</v>
      </c>
      <c r="I26" s="2">
        <v>791990.3</v>
      </c>
      <c r="J26" s="2">
        <f t="shared" si="1"/>
        <v>866222.3</v>
      </c>
      <c r="K26" s="15">
        <f t="shared" si="7"/>
        <v>-75639</v>
      </c>
      <c r="L26" s="2">
        <v>159139.22412289292</v>
      </c>
      <c r="M26" s="2">
        <v>44071.46</v>
      </c>
      <c r="N26" s="2">
        <v>41099.33</v>
      </c>
      <c r="O26" s="2">
        <v>0</v>
      </c>
      <c r="P26" s="2">
        <v>256074.5</v>
      </c>
      <c r="Q26" s="2">
        <v>90956.79</v>
      </c>
      <c r="R26" s="2">
        <v>24778.9</v>
      </c>
      <c r="S26" s="2">
        <v>47257.68</v>
      </c>
      <c r="T26" s="2">
        <v>8855.9410000000007</v>
      </c>
      <c r="U26" s="2">
        <v>84225.16</v>
      </c>
      <c r="V26" s="2">
        <v>0</v>
      </c>
      <c r="W26" s="2">
        <v>75359.95</v>
      </c>
      <c r="X26" s="2">
        <v>354164.1</v>
      </c>
      <c r="Y26" s="2">
        <v>278804.09999999998</v>
      </c>
      <c r="Z26" s="2">
        <v>0</v>
      </c>
      <c r="AA26" s="2">
        <v>12801.751667294895</v>
      </c>
      <c r="AB26" s="2">
        <v>-1407.037</v>
      </c>
      <c r="AC26" s="2">
        <v>74232</v>
      </c>
      <c r="AD26" s="2">
        <v>2704717</v>
      </c>
      <c r="AE26" s="2">
        <v>2209516</v>
      </c>
      <c r="AF26" s="6">
        <f t="shared" si="8"/>
        <v>2.8234993408335547</v>
      </c>
      <c r="AG26" s="6">
        <f t="shared" si="2"/>
        <v>14.682006028552332</v>
      </c>
      <c r="AH26" s="6">
        <f t="shared" si="3"/>
        <v>14.708135574271516</v>
      </c>
      <c r="AI26" s="6">
        <f t="shared" si="9"/>
        <v>2.9553913521212181</v>
      </c>
      <c r="AJ26" s="6">
        <f t="shared" si="10"/>
        <v>0.81845574199088567</v>
      </c>
      <c r="AK26" s="6">
        <f t="shared" si="11"/>
        <v>0.7632600016082578</v>
      </c>
      <c r="AL26" s="6"/>
      <c r="AM26" s="6">
        <f t="shared" si="12"/>
        <v>4.7555866064442851</v>
      </c>
      <c r="AN26" s="6">
        <f t="shared" si="13"/>
        <v>1.6891681611763978</v>
      </c>
      <c r="AO26" s="6">
        <f t="shared" si="14"/>
        <v>0.46017157101711531</v>
      </c>
      <c r="AP26" s="6">
        <f t="shared" si="15"/>
        <v>0.87762737039271765</v>
      </c>
      <c r="AQ26" s="6">
        <f t="shared" si="16"/>
        <v>0.16446461637945525</v>
      </c>
      <c r="AR26" s="6">
        <f t="shared" si="17"/>
        <v>1.5641543489165339</v>
      </c>
      <c r="AS26" s="6"/>
      <c r="AT26" s="6">
        <f t="shared" si="18"/>
        <v>1.39951759695835</v>
      </c>
      <c r="AU26" s="6">
        <f t="shared" si="19"/>
        <v>6.5772189360650684</v>
      </c>
      <c r="AV26" s="6">
        <f t="shared" si="20"/>
        <v>5.1777004105514326</v>
      </c>
      <c r="AW26" s="6"/>
      <c r="AX26" s="6">
        <f t="shared" si="21"/>
        <v>0.23774268335196749</v>
      </c>
      <c r="AY26" s="6">
        <f t="shared" si="22"/>
        <v>-2.6130232850094595E-2</v>
      </c>
      <c r="AZ26" s="6">
        <f t="shared" si="23"/>
        <v>1.3785703182846092</v>
      </c>
      <c r="BA26" s="6">
        <f t="shared" si="5"/>
        <v>50.229585294209954</v>
      </c>
      <c r="BB26" s="6">
        <f t="shared" si="6"/>
        <v>41.033155180716356</v>
      </c>
    </row>
    <row r="27" spans="1:55" x14ac:dyDescent="0.2">
      <c r="A27">
        <f t="shared" si="0"/>
        <v>2043</v>
      </c>
      <c r="B27">
        <v>52232</v>
      </c>
      <c r="C27" s="2">
        <v>5586871</v>
      </c>
      <c r="D27" s="2">
        <v>3106703</v>
      </c>
      <c r="E27" s="3">
        <v>46.652628946352287</v>
      </c>
      <c r="F27" s="2">
        <v>81.29623836649769</v>
      </c>
      <c r="G27" s="2">
        <v>22353.553615759123</v>
      </c>
      <c r="H27" s="2">
        <v>820264.7</v>
      </c>
      <c r="I27" s="2">
        <v>819588.9</v>
      </c>
      <c r="J27" s="2">
        <f t="shared" si="1"/>
        <v>896045.83000000007</v>
      </c>
      <c r="K27" s="15">
        <f t="shared" si="7"/>
        <v>-75781.130000000121</v>
      </c>
      <c r="L27" s="2">
        <v>163643.8441244853</v>
      </c>
      <c r="M27" s="2">
        <v>45293.72</v>
      </c>
      <c r="N27" s="2">
        <v>42644.42</v>
      </c>
      <c r="O27" s="2">
        <v>0</v>
      </c>
      <c r="P27" s="2">
        <v>265539.59999999998</v>
      </c>
      <c r="Q27" s="2">
        <v>94411.02</v>
      </c>
      <c r="R27" s="2">
        <v>25512.959999999999</v>
      </c>
      <c r="S27" s="2">
        <v>49038.74</v>
      </c>
      <c r="T27" s="2">
        <v>9189.6039999999994</v>
      </c>
      <c r="U27" s="2">
        <v>87387.28</v>
      </c>
      <c r="V27" s="2">
        <v>0</v>
      </c>
      <c r="W27" s="2">
        <v>78189.25</v>
      </c>
      <c r="X27" s="2">
        <v>367460.7</v>
      </c>
      <c r="Y27" s="2">
        <v>289271.5</v>
      </c>
      <c r="Z27" s="2">
        <v>0</v>
      </c>
      <c r="AA27" s="2">
        <v>13195.795745479607</v>
      </c>
      <c r="AB27" s="2">
        <v>675.81610000000001</v>
      </c>
      <c r="AC27" s="2">
        <v>76456.929999999993</v>
      </c>
      <c r="AD27" s="2">
        <v>2780498</v>
      </c>
      <c r="AE27" s="2">
        <v>2285297</v>
      </c>
      <c r="AF27" s="6">
        <f t="shared" si="8"/>
        <v>2.8267996245078502</v>
      </c>
      <c r="AG27" s="6">
        <f t="shared" si="2"/>
        <v>14.682005365794199</v>
      </c>
      <c r="AH27" s="6">
        <f t="shared" si="3"/>
        <v>14.669909149504257</v>
      </c>
      <c r="AI27" s="6">
        <f t="shared" si="9"/>
        <v>2.9290786224433196</v>
      </c>
      <c r="AJ27" s="6">
        <f t="shared" si="10"/>
        <v>0.8107171259189625</v>
      </c>
      <c r="AK27" s="6">
        <f t="shared" si="11"/>
        <v>0.76329702260889865</v>
      </c>
      <c r="AL27" s="6"/>
      <c r="AM27" s="6">
        <f t="shared" si="12"/>
        <v>4.7529216264345457</v>
      </c>
      <c r="AN27" s="6">
        <f t="shared" si="13"/>
        <v>1.6898729181325289</v>
      </c>
      <c r="AO27" s="6">
        <f t="shared" si="14"/>
        <v>0.45665919259635673</v>
      </c>
      <c r="AP27" s="6">
        <f t="shared" si="15"/>
        <v>0.87774963839329745</v>
      </c>
      <c r="AQ27" s="6">
        <f t="shared" si="16"/>
        <v>0.16448570228308473</v>
      </c>
      <c r="AR27" s="6">
        <f t="shared" si="17"/>
        <v>1.5641542466257052</v>
      </c>
      <c r="AS27" s="6"/>
      <c r="AT27" s="6">
        <f t="shared" si="18"/>
        <v>1.3995177264697896</v>
      </c>
      <c r="AU27" s="6">
        <f t="shared" si="19"/>
        <v>6.5772182676134818</v>
      </c>
      <c r="AV27" s="6">
        <f t="shared" si="20"/>
        <v>5.1777014360990261</v>
      </c>
      <c r="AW27" s="6"/>
      <c r="AX27" s="6">
        <f t="shared" si="21"/>
        <v>0.23619295568985943</v>
      </c>
      <c r="AY27" s="6">
        <f t="shared" si="22"/>
        <v>1.2096504465558629E-2</v>
      </c>
      <c r="AZ27" s="6">
        <f t="shared" si="23"/>
        <v>1.3685107459971779</v>
      </c>
      <c r="BA27" s="6">
        <f t="shared" si="5"/>
        <v>49.768430307411791</v>
      </c>
      <c r="BB27" s="6">
        <f t="shared" si="6"/>
        <v>40.904774783595329</v>
      </c>
    </row>
    <row r="28" spans="1:55" x14ac:dyDescent="0.2">
      <c r="A28">
        <f t="shared" si="0"/>
        <v>2044</v>
      </c>
      <c r="B28">
        <v>52597</v>
      </c>
      <c r="C28" s="2">
        <v>5795730</v>
      </c>
      <c r="D28" s="2">
        <v>3159651</v>
      </c>
      <c r="E28" s="3">
        <v>46.979326290393288</v>
      </c>
      <c r="F28" s="2">
        <v>82.194481999188184</v>
      </c>
      <c r="G28" s="2">
        <v>22488.719858082171</v>
      </c>
      <c r="H28" s="2">
        <v>850929.4</v>
      </c>
      <c r="I28" s="2">
        <v>848119.6</v>
      </c>
      <c r="J28" s="2">
        <f t="shared" si="1"/>
        <v>926792.11</v>
      </c>
      <c r="K28" s="15">
        <f t="shared" si="7"/>
        <v>-75862.709999999963</v>
      </c>
      <c r="L28" s="2">
        <v>168327.62600570917</v>
      </c>
      <c r="M28" s="2">
        <v>46553.34</v>
      </c>
      <c r="N28" s="2">
        <v>44244.89</v>
      </c>
      <c r="O28" s="2">
        <v>0</v>
      </c>
      <c r="P28" s="2">
        <v>275316.5</v>
      </c>
      <c r="Q28" s="2">
        <v>97981.88</v>
      </c>
      <c r="R28" s="2">
        <v>26269.05</v>
      </c>
      <c r="S28" s="2">
        <v>50879.6</v>
      </c>
      <c r="T28" s="2">
        <v>9531.8209999999999</v>
      </c>
      <c r="U28" s="2">
        <v>90654.16</v>
      </c>
      <c r="V28" s="2">
        <v>0</v>
      </c>
      <c r="W28" s="2">
        <v>81112.27</v>
      </c>
      <c r="X28" s="2">
        <v>381197.8</v>
      </c>
      <c r="Y28" s="2">
        <v>300085.59999999998</v>
      </c>
      <c r="Z28" s="2">
        <v>0</v>
      </c>
      <c r="AA28" s="2">
        <v>13591.598800677621</v>
      </c>
      <c r="AB28" s="2">
        <v>2809.8339999999998</v>
      </c>
      <c r="AC28" s="2">
        <v>78672.509999999995</v>
      </c>
      <c r="AD28" s="2">
        <v>2856360</v>
      </c>
      <c r="AE28" s="2">
        <v>2361159</v>
      </c>
      <c r="AF28" s="6">
        <f t="shared" si="8"/>
        <v>2.8294395464409607</v>
      </c>
      <c r="AG28" s="6">
        <f t="shared" si="2"/>
        <v>14.682005545461918</v>
      </c>
      <c r="AH28" s="6">
        <f t="shared" si="3"/>
        <v>14.633525026183069</v>
      </c>
      <c r="AI28" s="6">
        <f t="shared" si="9"/>
        <v>2.9043386425128355</v>
      </c>
      <c r="AJ28" s="6">
        <f t="shared" si="10"/>
        <v>0.8032351403533291</v>
      </c>
      <c r="AK28" s="6">
        <f t="shared" si="11"/>
        <v>0.7634049550272356</v>
      </c>
      <c r="AL28" s="6"/>
      <c r="AM28" s="6">
        <f t="shared" si="12"/>
        <v>4.7503334351324167</v>
      </c>
      <c r="AN28" s="6">
        <f t="shared" si="13"/>
        <v>1.6905873807095915</v>
      </c>
      <c r="AO28" s="6">
        <f t="shared" si="14"/>
        <v>0.45324833972597067</v>
      </c>
      <c r="AP28" s="6">
        <f t="shared" si="15"/>
        <v>0.87788078464662778</v>
      </c>
      <c r="AQ28" s="6">
        <f t="shared" si="16"/>
        <v>0.16446282004165136</v>
      </c>
      <c r="AR28" s="6">
        <f t="shared" si="17"/>
        <v>1.5641542998034761</v>
      </c>
      <c r="AS28" s="6"/>
      <c r="AT28" s="6">
        <f t="shared" si="18"/>
        <v>1.3995177484113304</v>
      </c>
      <c r="AU28" s="6">
        <f t="shared" si="19"/>
        <v>6.5772180553614472</v>
      </c>
      <c r="AV28" s="6">
        <f t="shared" si="20"/>
        <v>5.1777015147358476</v>
      </c>
      <c r="AW28" s="6"/>
      <c r="AX28" s="6">
        <f t="shared" si="21"/>
        <v>0.23451055864710088</v>
      </c>
      <c r="AY28" s="6">
        <f t="shared" si="22"/>
        <v>4.848110591763246E-2</v>
      </c>
      <c r="AZ28" s="6">
        <f t="shared" si="23"/>
        <v>1.3574219295929932</v>
      </c>
      <c r="BA28" s="6">
        <f t="shared" si="5"/>
        <v>49.283869331387073</v>
      </c>
      <c r="BB28" s="6">
        <f t="shared" si="6"/>
        <v>40.73963072813951</v>
      </c>
    </row>
    <row r="29" spans="1:55" x14ac:dyDescent="0.2">
      <c r="A29">
        <f t="shared" si="0"/>
        <v>2045</v>
      </c>
      <c r="B29">
        <v>52963</v>
      </c>
      <c r="C29" s="2">
        <v>6011397</v>
      </c>
      <c r="D29" s="2">
        <v>3212967</v>
      </c>
      <c r="E29" s="3">
        <v>47.30428848074822</v>
      </c>
      <c r="F29" s="2">
        <v>83.102572577272269</v>
      </c>
      <c r="G29" s="2">
        <v>22621.334091238248</v>
      </c>
      <c r="H29" s="2">
        <v>882593.6</v>
      </c>
      <c r="I29" s="2">
        <v>877660.6</v>
      </c>
      <c r="J29" s="2">
        <f t="shared" si="1"/>
        <v>958539.92999999993</v>
      </c>
      <c r="K29" s="15">
        <f t="shared" si="7"/>
        <v>-75946.329999999958</v>
      </c>
      <c r="L29" s="2">
        <v>173255.75089854363</v>
      </c>
      <c r="M29" s="2">
        <v>47850.69</v>
      </c>
      <c r="N29" s="2">
        <v>45900.9</v>
      </c>
      <c r="O29" s="2">
        <v>0</v>
      </c>
      <c r="P29" s="2">
        <v>285414</v>
      </c>
      <c r="Q29" s="2">
        <v>101673.3</v>
      </c>
      <c r="R29" s="2">
        <v>27048.81</v>
      </c>
      <c r="S29" s="2">
        <v>52781.46</v>
      </c>
      <c r="T29" s="2">
        <v>9882.9490000000005</v>
      </c>
      <c r="U29" s="2">
        <v>94027.520000000004</v>
      </c>
      <c r="V29" s="2">
        <v>0</v>
      </c>
      <c r="W29" s="2">
        <v>84130.559999999998</v>
      </c>
      <c r="X29" s="2">
        <v>395382.7</v>
      </c>
      <c r="Y29" s="2">
        <v>311252.2</v>
      </c>
      <c r="Z29" s="2">
        <v>0</v>
      </c>
      <c r="AA29" s="2">
        <v>13986.994562751886</v>
      </c>
      <c r="AB29" s="2">
        <v>4933.0259999999998</v>
      </c>
      <c r="AC29" s="2">
        <v>80879.33</v>
      </c>
      <c r="AD29" s="2">
        <v>2932307</v>
      </c>
      <c r="AE29" s="2">
        <v>2437106</v>
      </c>
      <c r="AF29" s="6">
        <f t="shared" si="8"/>
        <v>2.8315523953563275</v>
      </c>
      <c r="AG29" s="6">
        <f t="shared" si="2"/>
        <v>14.682004865092091</v>
      </c>
      <c r="AH29" s="6">
        <f t="shared" si="3"/>
        <v>14.599944072900193</v>
      </c>
      <c r="AI29" s="6">
        <f t="shared" si="9"/>
        <v>2.8821212589776324</v>
      </c>
      <c r="AJ29" s="6">
        <f t="shared" si="10"/>
        <v>0.79599949895174116</v>
      </c>
      <c r="AK29" s="6">
        <f t="shared" si="11"/>
        <v>0.76356460902515666</v>
      </c>
      <c r="AL29" s="6"/>
      <c r="AM29" s="6">
        <f t="shared" si="12"/>
        <v>4.7478813992820639</v>
      </c>
      <c r="AN29" s="6">
        <f t="shared" si="13"/>
        <v>1.6913422953100585</v>
      </c>
      <c r="AO29" s="6">
        <f t="shared" si="14"/>
        <v>0.44995880325322052</v>
      </c>
      <c r="AP29" s="6">
        <f t="shared" si="15"/>
        <v>0.87802319494120917</v>
      </c>
      <c r="AQ29" s="6">
        <f t="shared" si="16"/>
        <v>0.1644035321573338</v>
      </c>
      <c r="AR29" s="6">
        <f t="shared" si="17"/>
        <v>1.5641542223879075</v>
      </c>
      <c r="AS29" s="6"/>
      <c r="AT29" s="6">
        <f t="shared" si="18"/>
        <v>1.3995176162878613</v>
      </c>
      <c r="AU29" s="6">
        <f t="shared" si="19"/>
        <v>6.5772182406186115</v>
      </c>
      <c r="AV29" s="6">
        <f t="shared" si="20"/>
        <v>5.177701622434852</v>
      </c>
      <c r="AW29" s="6"/>
      <c r="AX29" s="6">
        <f t="shared" si="21"/>
        <v>0.23267461062298642</v>
      </c>
      <c r="AY29" s="6">
        <f t="shared" si="22"/>
        <v>8.206122470367537E-2</v>
      </c>
      <c r="AZ29" s="6">
        <f t="shared" si="23"/>
        <v>1.3454331830022206</v>
      </c>
      <c r="BA29" s="6">
        <f t="shared" si="5"/>
        <v>48.779127380873362</v>
      </c>
      <c r="BB29" s="6">
        <f t="shared" si="6"/>
        <v>40.541424896741972</v>
      </c>
    </row>
    <row r="30" spans="1:55" x14ac:dyDescent="0.2">
      <c r="A30">
        <f t="shared" ref="A30:A54" si="24">YEAR(B30)</f>
        <v>2046</v>
      </c>
      <c r="B30">
        <v>53328</v>
      </c>
      <c r="C30" s="2">
        <v>6234111</v>
      </c>
      <c r="D30" s="2">
        <v>3266669</v>
      </c>
      <c r="E30" s="3">
        <v>47.627808216847555</v>
      </c>
      <c r="F30" s="2">
        <v>84.020557771256264</v>
      </c>
      <c r="G30" s="2">
        <v>22750.948404895888</v>
      </c>
      <c r="H30" s="2">
        <v>915292.5</v>
      </c>
      <c r="I30" s="2">
        <v>908164.6</v>
      </c>
      <c r="J30" s="2">
        <f t="shared" si="1"/>
        <v>991243.92999999993</v>
      </c>
      <c r="K30" s="15">
        <f t="shared" ref="K30:K53" si="25">H30-J30</f>
        <v>-75951.429999999935</v>
      </c>
      <c r="L30" s="2">
        <v>178362.99339879028</v>
      </c>
      <c r="M30" s="2">
        <v>49185.71</v>
      </c>
      <c r="N30" s="2">
        <v>47612.74</v>
      </c>
      <c r="O30" s="2">
        <v>0</v>
      </c>
      <c r="P30" s="2">
        <v>295839.3</v>
      </c>
      <c r="Q30" s="2">
        <v>105486.3</v>
      </c>
      <c r="R30" s="2">
        <v>27851.919999999998</v>
      </c>
      <c r="S30" s="2">
        <v>54745.7</v>
      </c>
      <c r="T30" s="2">
        <v>10244.219999999999</v>
      </c>
      <c r="U30" s="2">
        <v>97511.11</v>
      </c>
      <c r="V30" s="2">
        <v>0</v>
      </c>
      <c r="W30" s="2">
        <v>87247.49</v>
      </c>
      <c r="X30" s="2">
        <v>410031.1</v>
      </c>
      <c r="Y30" s="2">
        <v>322783.59999999998</v>
      </c>
      <c r="Z30" s="2">
        <v>0</v>
      </c>
      <c r="AA30" s="2">
        <v>14380.283752456673</v>
      </c>
      <c r="AB30" s="2">
        <v>7127.9229999999998</v>
      </c>
      <c r="AC30" s="2">
        <v>83079.33</v>
      </c>
      <c r="AD30" s="2">
        <v>3008258</v>
      </c>
      <c r="AE30" s="2">
        <v>2513057</v>
      </c>
      <c r="AF30" s="6">
        <f t="shared" si="8"/>
        <v>2.8332411988239978</v>
      </c>
      <c r="AG30" s="6">
        <f t="shared" si="2"/>
        <v>14.682005180850966</v>
      </c>
      <c r="AH30" s="6">
        <f t="shared" si="3"/>
        <v>14.567668108572336</v>
      </c>
      <c r="AI30" s="6">
        <f t="shared" si="9"/>
        <v>2.8610814500863122</v>
      </c>
      <c r="AJ30" s="6">
        <f t="shared" si="10"/>
        <v>0.7889771292169806</v>
      </c>
      <c r="AK30" s="6">
        <f t="shared" si="11"/>
        <v>0.76374546426908341</v>
      </c>
      <c r="AL30" s="6"/>
      <c r="AM30" s="6">
        <f t="shared" si="12"/>
        <v>4.7454929820787601</v>
      </c>
      <c r="AN30" s="6">
        <f t="shared" si="13"/>
        <v>1.6920824797633536</v>
      </c>
      <c r="AO30" s="6">
        <f t="shared" si="14"/>
        <v>0.44676650768650095</v>
      </c>
      <c r="AP30" s="6">
        <f t="shared" si="15"/>
        <v>0.87816370289204027</v>
      </c>
      <c r="AQ30" s="6">
        <f t="shared" si="16"/>
        <v>0.16432527428529903</v>
      </c>
      <c r="AR30" s="6">
        <f t="shared" si="17"/>
        <v>1.5641542154125905</v>
      </c>
      <c r="AS30" s="6"/>
      <c r="AT30" s="6">
        <f t="shared" si="18"/>
        <v>1.3995177500047722</v>
      </c>
      <c r="AU30" s="6">
        <f t="shared" si="19"/>
        <v>6.5772184678777776</v>
      </c>
      <c r="AV30" s="6">
        <f t="shared" si="20"/>
        <v>5.1777005574652097</v>
      </c>
      <c r="AW30" s="6"/>
      <c r="AX30" s="6">
        <f t="shared" si="21"/>
        <v>0.23067096098315659</v>
      </c>
      <c r="AY30" s="6">
        <f t="shared" si="22"/>
        <v>0.11433744121655837</v>
      </c>
      <c r="AZ30" s="6">
        <f t="shared" si="23"/>
        <v>1.3326572144769318</v>
      </c>
      <c r="BA30" s="6">
        <f t="shared" ref="BA30:BA54" si="26">100*AD30/$C30</f>
        <v>48.254803291118812</v>
      </c>
      <c r="BB30" s="6">
        <f t="shared" ref="BB30:BB54" si="27">100*AE30/$C30</f>
        <v>40.311393236341154</v>
      </c>
    </row>
    <row r="31" spans="1:55" x14ac:dyDescent="0.2">
      <c r="A31">
        <f t="shared" si="24"/>
        <v>2047</v>
      </c>
      <c r="B31">
        <v>53693</v>
      </c>
      <c r="C31" s="2">
        <v>6464744</v>
      </c>
      <c r="D31" s="2">
        <v>3321099</v>
      </c>
      <c r="E31" s="3">
        <v>47.950148201268611</v>
      </c>
      <c r="F31" s="2">
        <v>84.948642231907016</v>
      </c>
      <c r="G31" s="2">
        <v>22879.055362126877</v>
      </c>
      <c r="H31" s="2">
        <v>949154.1</v>
      </c>
      <c r="I31" s="2">
        <v>939641</v>
      </c>
      <c r="J31" s="2">
        <f t="shared" si="1"/>
        <v>1024912.88</v>
      </c>
      <c r="K31" s="15">
        <f t="shared" si="25"/>
        <v>-75758.780000000028</v>
      </c>
      <c r="L31" s="2">
        <v>183587.63880404574</v>
      </c>
      <c r="M31" s="2">
        <v>50558.080000000002</v>
      </c>
      <c r="N31" s="2">
        <v>49385.08</v>
      </c>
      <c r="O31" s="2">
        <v>0</v>
      </c>
      <c r="P31" s="2">
        <v>306614.90000000002</v>
      </c>
      <c r="Q31" s="2">
        <v>109426.2</v>
      </c>
      <c r="R31" s="2">
        <v>28677.93</v>
      </c>
      <c r="S31" s="2">
        <v>56775.95</v>
      </c>
      <c r="T31" s="2">
        <v>10616.2</v>
      </c>
      <c r="U31" s="2">
        <v>101118.6</v>
      </c>
      <c r="V31" s="2">
        <v>0</v>
      </c>
      <c r="W31" s="2">
        <v>90475.24</v>
      </c>
      <c r="X31" s="2">
        <v>425200.4</v>
      </c>
      <c r="Y31" s="2">
        <v>334725.09999999998</v>
      </c>
      <c r="Z31" s="2">
        <v>0</v>
      </c>
      <c r="AA31" s="2">
        <v>14770.204402748303</v>
      </c>
      <c r="AB31" s="2">
        <v>9513.1170000000002</v>
      </c>
      <c r="AC31" s="2">
        <v>85271.88</v>
      </c>
      <c r="AD31" s="2">
        <v>3084017</v>
      </c>
      <c r="AE31" s="2">
        <v>2588816</v>
      </c>
      <c r="AF31" s="6">
        <f t="shared" si="8"/>
        <v>2.8345933094834286</v>
      </c>
      <c r="AG31" s="6">
        <f t="shared" si="2"/>
        <v>14.682005969609934</v>
      </c>
      <c r="AH31" s="6">
        <f t="shared" si="3"/>
        <v>14.53485242416405</v>
      </c>
      <c r="AI31" s="6">
        <f t="shared" si="9"/>
        <v>2.8398284418384661</v>
      </c>
      <c r="AJ31" s="6">
        <f t="shared" si="10"/>
        <v>0.78205850069237082</v>
      </c>
      <c r="AK31" s="6">
        <f t="shared" si="11"/>
        <v>0.76391393069857061</v>
      </c>
      <c r="AL31" s="6"/>
      <c r="AM31" s="6">
        <f t="shared" si="12"/>
        <v>4.7428776762080611</v>
      </c>
      <c r="AN31" s="6">
        <f t="shared" si="13"/>
        <v>1.6926609932272647</v>
      </c>
      <c r="AO31" s="6">
        <f t="shared" si="14"/>
        <v>0.44360503679650731</v>
      </c>
      <c r="AP31" s="6">
        <f t="shared" si="15"/>
        <v>0.87823972612063217</v>
      </c>
      <c r="AQ31" s="6">
        <f t="shared" si="16"/>
        <v>0.1642168661280323</v>
      </c>
      <c r="AR31" s="6">
        <f t="shared" si="17"/>
        <v>1.5641547445652915</v>
      </c>
      <c r="AS31" s="6"/>
      <c r="AT31" s="6">
        <f t="shared" si="18"/>
        <v>1.3995177535258936</v>
      </c>
      <c r="AU31" s="6">
        <f t="shared" si="19"/>
        <v>6.5772194537014919</v>
      </c>
      <c r="AV31" s="6">
        <f t="shared" si="20"/>
        <v>5.1777007720646013</v>
      </c>
      <c r="AW31" s="6"/>
      <c r="AX31" s="6">
        <f t="shared" si="21"/>
        <v>0.22847315226632797</v>
      </c>
      <c r="AY31" s="6">
        <f t="shared" si="22"/>
        <v>0.14715380841066561</v>
      </c>
      <c r="AZ31" s="6">
        <f t="shared" si="23"/>
        <v>1.3190294928925259</v>
      </c>
      <c r="BA31" s="6">
        <f t="shared" si="26"/>
        <v>47.705168217024529</v>
      </c>
      <c r="BB31" s="6">
        <f t="shared" si="27"/>
        <v>40.045143318900173</v>
      </c>
    </row>
    <row r="32" spans="1:55" x14ac:dyDescent="0.2">
      <c r="A32">
        <f t="shared" si="24"/>
        <v>2048</v>
      </c>
      <c r="B32">
        <v>54058</v>
      </c>
      <c r="C32" s="2">
        <v>6703589</v>
      </c>
      <c r="D32" s="2">
        <v>3376274</v>
      </c>
      <c r="E32" s="3">
        <v>48.271588494545696</v>
      </c>
      <c r="F32" s="2">
        <v>85.886944888398887</v>
      </c>
      <c r="G32" s="2">
        <v>23006.642299076735</v>
      </c>
      <c r="H32" s="2">
        <v>984221.3</v>
      </c>
      <c r="I32" s="2">
        <v>972174.9</v>
      </c>
      <c r="J32" s="2">
        <f t="shared" si="1"/>
        <v>1059627.58</v>
      </c>
      <c r="K32" s="15">
        <f t="shared" si="25"/>
        <v>-75406.280000000028</v>
      </c>
      <c r="L32" s="2">
        <v>188979.66174670224</v>
      </c>
      <c r="M32" s="2">
        <v>51967.3</v>
      </c>
      <c r="N32" s="2">
        <v>51221.68</v>
      </c>
      <c r="O32" s="2">
        <v>0</v>
      </c>
      <c r="P32" s="2">
        <v>317758.5</v>
      </c>
      <c r="Q32" s="2">
        <v>113501.4</v>
      </c>
      <c r="R32" s="2">
        <v>29527.63</v>
      </c>
      <c r="S32" s="2">
        <v>58876.47</v>
      </c>
      <c r="T32" s="2">
        <v>10998.47</v>
      </c>
      <c r="U32" s="2">
        <v>104854.5</v>
      </c>
      <c r="V32" s="2">
        <v>0</v>
      </c>
      <c r="W32" s="2">
        <v>93817.91</v>
      </c>
      <c r="X32" s="2">
        <v>440909.7</v>
      </c>
      <c r="Y32" s="2">
        <v>347091.8</v>
      </c>
      <c r="Z32" s="2">
        <v>0</v>
      </c>
      <c r="AA32" s="2">
        <v>15156.026126468112</v>
      </c>
      <c r="AB32" s="2">
        <v>12046.36</v>
      </c>
      <c r="AC32" s="2">
        <v>87452.68</v>
      </c>
      <c r="AD32" s="2">
        <v>3159423</v>
      </c>
      <c r="AE32" s="2">
        <v>2664222</v>
      </c>
      <c r="AF32" s="6">
        <f t="shared" si="8"/>
        <v>2.8356743818208523</v>
      </c>
      <c r="AG32" s="6">
        <f t="shared" si="2"/>
        <v>14.682005415308128</v>
      </c>
      <c r="AH32" s="6">
        <f t="shared" si="3"/>
        <v>14.502304660980856</v>
      </c>
      <c r="AI32" s="6">
        <f t="shared" si="9"/>
        <v>2.8190818641581732</v>
      </c>
      <c r="AJ32" s="6">
        <f t="shared" si="10"/>
        <v>0.77521608201218783</v>
      </c>
      <c r="AK32" s="6">
        <f t="shared" si="11"/>
        <v>0.76409338340999122</v>
      </c>
      <c r="AL32" s="6"/>
      <c r="AM32" s="6">
        <f t="shared" si="12"/>
        <v>4.7401250285481407</v>
      </c>
      <c r="AN32" s="6">
        <f t="shared" si="13"/>
        <v>1.6931437771617561</v>
      </c>
      <c r="AO32" s="6">
        <f t="shared" si="14"/>
        <v>0.44047494558511868</v>
      </c>
      <c r="AP32" s="6">
        <f t="shared" si="15"/>
        <v>0.8782828123860219</v>
      </c>
      <c r="AQ32" s="6">
        <f t="shared" si="16"/>
        <v>0.16406838187723025</v>
      </c>
      <c r="AR32" s="6">
        <f t="shared" si="17"/>
        <v>1.564154664016544</v>
      </c>
      <c r="AS32" s="6"/>
      <c r="AT32" s="6">
        <f t="shared" si="18"/>
        <v>1.3995176315254412</v>
      </c>
      <c r="AU32" s="6">
        <f t="shared" si="19"/>
        <v>6.5772185615794765</v>
      </c>
      <c r="AV32" s="6">
        <f t="shared" si="20"/>
        <v>5.1777010792278588</v>
      </c>
      <c r="AW32" s="6"/>
      <c r="AX32" s="6">
        <f t="shared" si="21"/>
        <v>0.22608823611453674</v>
      </c>
      <c r="AY32" s="6">
        <f t="shared" si="22"/>
        <v>0.17970015763197894</v>
      </c>
      <c r="AZ32" s="6">
        <f t="shared" si="23"/>
        <v>1.3045650620883829</v>
      </c>
      <c r="BA32" s="6">
        <f t="shared" si="26"/>
        <v>47.130320787864534</v>
      </c>
      <c r="BB32" s="6">
        <f t="shared" si="27"/>
        <v>39.743218147771287</v>
      </c>
    </row>
    <row r="33" spans="1:54" x14ac:dyDescent="0.2">
      <c r="A33">
        <f t="shared" si="24"/>
        <v>2049</v>
      </c>
      <c r="B33">
        <v>54424</v>
      </c>
      <c r="C33" s="2">
        <v>6950099</v>
      </c>
      <c r="D33" s="2">
        <v>3431793</v>
      </c>
      <c r="E33" s="3">
        <v>48.592671730585934</v>
      </c>
      <c r="F33" s="2">
        <v>86.835543570793618</v>
      </c>
      <c r="G33" s="2">
        <v>23132.049619461264</v>
      </c>
      <c r="H33" s="2">
        <v>1020414</v>
      </c>
      <c r="I33" s="2">
        <v>1005770</v>
      </c>
      <c r="J33" s="2">
        <f t="shared" si="1"/>
        <v>1095388.29</v>
      </c>
      <c r="K33" s="15">
        <f t="shared" si="25"/>
        <v>-74974.290000000037</v>
      </c>
      <c r="L33" s="2">
        <v>194571.81618812861</v>
      </c>
      <c r="M33" s="2">
        <v>53412.76</v>
      </c>
      <c r="N33" s="2">
        <v>53121.17</v>
      </c>
      <c r="O33" s="2">
        <v>0</v>
      </c>
      <c r="P33" s="2">
        <v>329271.40000000002</v>
      </c>
      <c r="Q33" s="2">
        <v>117718.1</v>
      </c>
      <c r="R33" s="2">
        <v>30402.98</v>
      </c>
      <c r="S33" s="2">
        <v>61049.279999999999</v>
      </c>
      <c r="T33" s="2">
        <v>11390.78</v>
      </c>
      <c r="U33" s="2">
        <v>108710.3</v>
      </c>
      <c r="V33" s="2">
        <v>0</v>
      </c>
      <c r="W33" s="2">
        <v>97267.86</v>
      </c>
      <c r="X33" s="2">
        <v>457123.2</v>
      </c>
      <c r="Y33" s="2">
        <v>359855.4</v>
      </c>
      <c r="Z33" s="2">
        <v>0</v>
      </c>
      <c r="AA33" s="2">
        <v>15537.51356048163</v>
      </c>
      <c r="AB33" s="2">
        <v>14643.9</v>
      </c>
      <c r="AC33" s="2">
        <v>89618.29</v>
      </c>
      <c r="AD33" s="2">
        <v>3234398</v>
      </c>
      <c r="AE33" s="2">
        <v>2739197</v>
      </c>
      <c r="AF33" s="6">
        <f t="shared" si="8"/>
        <v>2.8365397732434054</v>
      </c>
      <c r="AG33" s="6">
        <f t="shared" si="2"/>
        <v>14.682006687962286</v>
      </c>
      <c r="AH33" s="6">
        <f t="shared" si="3"/>
        <v>14.471304653358175</v>
      </c>
      <c r="AI33" s="6">
        <f t="shared" si="9"/>
        <v>2.7995545989795052</v>
      </c>
      <c r="AJ33" s="6">
        <f t="shared" si="10"/>
        <v>0.76851797362886487</v>
      </c>
      <c r="AK33" s="6">
        <f t="shared" si="11"/>
        <v>0.76432249382346928</v>
      </c>
      <c r="AL33" s="6"/>
      <c r="AM33" s="6">
        <f t="shared" si="12"/>
        <v>4.7376504996547535</v>
      </c>
      <c r="AN33" s="6">
        <f t="shared" si="13"/>
        <v>1.6937614845486373</v>
      </c>
      <c r="AO33" s="6">
        <f t="shared" si="14"/>
        <v>0.43744671838487481</v>
      </c>
      <c r="AP33" s="6">
        <f t="shared" si="15"/>
        <v>0.87839439409424236</v>
      </c>
      <c r="AQ33" s="6">
        <f t="shared" si="16"/>
        <v>0.16389378050586043</v>
      </c>
      <c r="AR33" s="6">
        <f t="shared" si="17"/>
        <v>1.5641546976525083</v>
      </c>
      <c r="AS33" s="6"/>
      <c r="AT33" s="6">
        <f t="shared" si="18"/>
        <v>1.3995176183821267</v>
      </c>
      <c r="AU33" s="6">
        <f t="shared" si="19"/>
        <v>6.5772185403402164</v>
      </c>
      <c r="AV33" s="6">
        <f t="shared" si="20"/>
        <v>5.1777017852551452</v>
      </c>
      <c r="AW33" s="6"/>
      <c r="AX33" s="6">
        <f t="shared" si="21"/>
        <v>0.2235581616964252</v>
      </c>
      <c r="AY33" s="6">
        <f t="shared" si="22"/>
        <v>0.21070059577568606</v>
      </c>
      <c r="AZ33" s="6">
        <f t="shared" si="23"/>
        <v>1.2894534308072447</v>
      </c>
      <c r="BA33" s="6">
        <f t="shared" si="26"/>
        <v>46.53743781203692</v>
      </c>
      <c r="BB33" s="6">
        <f t="shared" si="27"/>
        <v>39.412345061559556</v>
      </c>
    </row>
    <row r="34" spans="1:54" x14ac:dyDescent="0.2">
      <c r="A34">
        <f t="shared" si="24"/>
        <v>2050</v>
      </c>
      <c r="B34">
        <v>54789</v>
      </c>
      <c r="C34" s="2">
        <v>7204703</v>
      </c>
      <c r="D34" s="2">
        <v>3487755</v>
      </c>
      <c r="E34" s="3">
        <v>48.913974057731373</v>
      </c>
      <c r="F34" s="2">
        <v>87.794594006619135</v>
      </c>
      <c r="G34" s="2">
        <v>23255.913114275063</v>
      </c>
      <c r="H34" s="2">
        <v>1057795</v>
      </c>
      <c r="I34" s="2">
        <v>1040480</v>
      </c>
      <c r="J34" s="2">
        <f t="shared" si="1"/>
        <v>1132247.3600000001</v>
      </c>
      <c r="K34" s="15">
        <f t="shared" si="25"/>
        <v>-74452.360000000102</v>
      </c>
      <c r="L34" s="2">
        <v>200371.07825632364</v>
      </c>
      <c r="M34" s="2">
        <v>54893.57</v>
      </c>
      <c r="N34" s="2">
        <v>55087.82</v>
      </c>
      <c r="O34" s="2">
        <v>0</v>
      </c>
      <c r="P34" s="2">
        <v>341164.79999999999</v>
      </c>
      <c r="Q34" s="2">
        <v>122077.9</v>
      </c>
      <c r="R34" s="2">
        <v>31305.17</v>
      </c>
      <c r="S34" s="2">
        <v>63294.91</v>
      </c>
      <c r="T34" s="2">
        <v>11794.11</v>
      </c>
      <c r="U34" s="2">
        <v>112692.7</v>
      </c>
      <c r="V34" s="2">
        <v>0</v>
      </c>
      <c r="W34" s="2">
        <v>100831.1</v>
      </c>
      <c r="X34" s="2">
        <v>473869.1</v>
      </c>
      <c r="Y34" s="2">
        <v>373038</v>
      </c>
      <c r="Z34" s="2">
        <v>0</v>
      </c>
      <c r="AA34" s="2">
        <v>15924.884705482847</v>
      </c>
      <c r="AB34" s="2">
        <v>17314.86</v>
      </c>
      <c r="AC34" s="2">
        <v>91767.360000000001</v>
      </c>
      <c r="AD34" s="2">
        <v>3308850</v>
      </c>
      <c r="AE34" s="2">
        <v>2813649</v>
      </c>
      <c r="AF34" s="6">
        <f t="shared" si="8"/>
        <v>2.8372315342762393</v>
      </c>
      <c r="AG34" s="6">
        <f t="shared" si="2"/>
        <v>14.682007016805551</v>
      </c>
      <c r="AH34" s="6">
        <f t="shared" si="3"/>
        <v>14.441677887346641</v>
      </c>
      <c r="AI34" s="6">
        <f t="shared" si="9"/>
        <v>2.7811150335596575</v>
      </c>
      <c r="AJ34" s="6">
        <f t="shared" si="10"/>
        <v>0.76191301709452841</v>
      </c>
      <c r="AK34" s="6">
        <f t="shared" si="11"/>
        <v>0.76460917264736661</v>
      </c>
      <c r="AL34" s="6"/>
      <c r="AM34" s="6">
        <f t="shared" si="12"/>
        <v>4.7353069238246182</v>
      </c>
      <c r="AN34" s="6">
        <f t="shared" si="13"/>
        <v>1.6944196034173789</v>
      </c>
      <c r="AO34" s="6">
        <f t="shared" si="14"/>
        <v>0.43451020812377694</v>
      </c>
      <c r="AP34" s="6">
        <f t="shared" si="15"/>
        <v>0.87852212644990357</v>
      </c>
      <c r="AQ34" s="6">
        <f t="shared" si="16"/>
        <v>0.1637001553013358</v>
      </c>
      <c r="AR34" s="6">
        <f t="shared" si="17"/>
        <v>1.5641546917339966</v>
      </c>
      <c r="AS34" s="6"/>
      <c r="AT34" s="6">
        <f t="shared" si="18"/>
        <v>1.3995177872009437</v>
      </c>
      <c r="AU34" s="6">
        <f t="shared" si="19"/>
        <v>6.5772190748182124</v>
      </c>
      <c r="AV34" s="6">
        <f t="shared" si="20"/>
        <v>5.1777012876172686</v>
      </c>
      <c r="AW34" s="6"/>
      <c r="AX34" s="6">
        <f t="shared" si="21"/>
        <v>0.22103457568594911</v>
      </c>
      <c r="AY34" s="6">
        <f t="shared" si="22"/>
        <v>0.24032718628373717</v>
      </c>
      <c r="AZ34" s="6">
        <f t="shared" si="23"/>
        <v>1.2737146833117201</v>
      </c>
      <c r="BA34" s="6">
        <f t="shared" si="26"/>
        <v>45.926251227843814</v>
      </c>
      <c r="BB34" s="6">
        <f t="shared" si="27"/>
        <v>39.052949163900301</v>
      </c>
    </row>
    <row r="35" spans="1:54" x14ac:dyDescent="0.2">
      <c r="A35">
        <f t="shared" si="24"/>
        <v>2051</v>
      </c>
      <c r="B35">
        <v>55154</v>
      </c>
      <c r="C35" s="2">
        <v>7468002</v>
      </c>
      <c r="D35" s="2">
        <v>3544330</v>
      </c>
      <c r="E35" s="3">
        <v>49.236134743225691</v>
      </c>
      <c r="F35" s="2">
        <v>88.764206191825906</v>
      </c>
      <c r="G35" s="2">
        <v>23378.493780103789</v>
      </c>
      <c r="H35" s="2">
        <v>1096452</v>
      </c>
      <c r="I35" s="2">
        <v>1076336</v>
      </c>
      <c r="J35" s="2">
        <f t="shared" si="1"/>
        <v>1170234.07</v>
      </c>
      <c r="K35" s="15">
        <f t="shared" si="25"/>
        <v>-73782.070000000065</v>
      </c>
      <c r="L35" s="2">
        <v>206364.04278848687</v>
      </c>
      <c r="M35" s="2">
        <v>56408.51</v>
      </c>
      <c r="N35" s="2">
        <v>57123.07</v>
      </c>
      <c r="O35" s="2">
        <v>0</v>
      </c>
      <c r="P35" s="2">
        <v>353449.9</v>
      </c>
      <c r="Q35" s="2">
        <v>126581.3</v>
      </c>
      <c r="R35" s="2">
        <v>32233.81</v>
      </c>
      <c r="S35" s="2">
        <v>65614.7</v>
      </c>
      <c r="T35" s="2">
        <v>12209.01</v>
      </c>
      <c r="U35" s="2">
        <v>116811.1</v>
      </c>
      <c r="V35" s="2">
        <v>0</v>
      </c>
      <c r="W35" s="2">
        <v>104516</v>
      </c>
      <c r="X35" s="2">
        <v>491186.8</v>
      </c>
      <c r="Y35" s="2">
        <v>386670.8</v>
      </c>
      <c r="Z35" s="2">
        <v>0</v>
      </c>
      <c r="AA35" s="2">
        <v>16319.310170979006</v>
      </c>
      <c r="AB35" s="2">
        <v>20116.349999999999</v>
      </c>
      <c r="AC35" s="2">
        <v>93898.07</v>
      </c>
      <c r="AD35" s="2">
        <v>3382632</v>
      </c>
      <c r="AE35" s="2">
        <v>2887431</v>
      </c>
      <c r="AF35" s="6">
        <f t="shared" si="8"/>
        <v>2.8377856354926938</v>
      </c>
      <c r="AG35" s="6">
        <f t="shared" si="2"/>
        <v>14.681999281735596</v>
      </c>
      <c r="AH35" s="6">
        <f t="shared" si="3"/>
        <v>14.412636740054435</v>
      </c>
      <c r="AI35" s="6">
        <f t="shared" si="9"/>
        <v>2.7633099561099055</v>
      </c>
      <c r="AJ35" s="6">
        <f t="shared" si="10"/>
        <v>0.75533603231493507</v>
      </c>
      <c r="AK35" s="6">
        <f t="shared" si="11"/>
        <v>0.76490432112899809</v>
      </c>
      <c r="AL35" s="6"/>
      <c r="AM35" s="6">
        <f t="shared" si="12"/>
        <v>4.7328575969851103</v>
      </c>
      <c r="AN35" s="6">
        <f t="shared" si="13"/>
        <v>1.6949821384622019</v>
      </c>
      <c r="AO35" s="6">
        <f t="shared" si="14"/>
        <v>0.43162562088226542</v>
      </c>
      <c r="AP35" s="6">
        <f t="shared" si="15"/>
        <v>0.87861117337676131</v>
      </c>
      <c r="AQ35" s="6">
        <f t="shared" si="16"/>
        <v>0.16348428937217746</v>
      </c>
      <c r="AR35" s="6">
        <f t="shared" si="17"/>
        <v>1.5641546427009527</v>
      </c>
      <c r="AS35" s="6"/>
      <c r="AT35" s="6">
        <f t="shared" si="18"/>
        <v>1.3995175684205763</v>
      </c>
      <c r="AU35" s="6">
        <f t="shared" si="19"/>
        <v>6.5772183778204667</v>
      </c>
      <c r="AV35" s="6">
        <f t="shared" si="20"/>
        <v>5.17770080939989</v>
      </c>
      <c r="AW35" s="6"/>
      <c r="AX35" s="6">
        <f t="shared" si="21"/>
        <v>0.21852310927312293</v>
      </c>
      <c r="AY35" s="6">
        <f t="shared" si="22"/>
        <v>0.26936722834300253</v>
      </c>
      <c r="AZ35" s="6">
        <f t="shared" si="23"/>
        <v>1.2573385759671729</v>
      </c>
      <c r="BA35" s="6">
        <f t="shared" si="26"/>
        <v>45.295006616227475</v>
      </c>
      <c r="BB35" s="6">
        <f t="shared" si="27"/>
        <v>38.664036244232392</v>
      </c>
    </row>
    <row r="36" spans="1:54" x14ac:dyDescent="0.2">
      <c r="A36">
        <f t="shared" si="24"/>
        <v>2052</v>
      </c>
      <c r="B36">
        <v>55519</v>
      </c>
      <c r="C36" s="2">
        <v>7741200</v>
      </c>
      <c r="D36" s="2">
        <v>3601952</v>
      </c>
      <c r="E36" s="3">
        <v>49.559849934439988</v>
      </c>
      <c r="F36" s="2">
        <v>89.744516252502464</v>
      </c>
      <c r="G36" s="2">
        <v>23502.02362725863</v>
      </c>
      <c r="H36" s="2">
        <v>1136563</v>
      </c>
      <c r="I36" s="2">
        <v>1113324</v>
      </c>
      <c r="J36" s="2">
        <f t="shared" si="1"/>
        <v>1209330.81</v>
      </c>
      <c r="K36" s="15">
        <f t="shared" si="25"/>
        <v>-72767.810000000056</v>
      </c>
      <c r="L36" s="2">
        <v>212430.72301034757</v>
      </c>
      <c r="M36" s="2">
        <v>57956.07</v>
      </c>
      <c r="N36" s="2">
        <v>59234.84</v>
      </c>
      <c r="O36" s="2">
        <v>0</v>
      </c>
      <c r="P36" s="2">
        <v>366164.2</v>
      </c>
      <c r="Q36" s="2">
        <v>131239.9</v>
      </c>
      <c r="R36" s="2">
        <v>33188.65</v>
      </c>
      <c r="S36" s="2">
        <v>68015.350000000006</v>
      </c>
      <c r="T36" s="2">
        <v>12635.96</v>
      </c>
      <c r="U36" s="2">
        <v>121084.3</v>
      </c>
      <c r="V36" s="2">
        <v>0</v>
      </c>
      <c r="W36" s="2">
        <v>108339.5</v>
      </c>
      <c r="X36" s="2">
        <v>509155.7</v>
      </c>
      <c r="Y36" s="2">
        <v>400816.2</v>
      </c>
      <c r="Z36" s="2">
        <v>0</v>
      </c>
      <c r="AA36" s="2">
        <v>16722.02255320971</v>
      </c>
      <c r="AB36" s="2">
        <v>23238.98</v>
      </c>
      <c r="AC36" s="2">
        <v>96006.81</v>
      </c>
      <c r="AD36" s="2">
        <v>3455400</v>
      </c>
      <c r="AE36" s="2">
        <v>2960199</v>
      </c>
      <c r="AF36" s="6">
        <f t="shared" si="8"/>
        <v>2.8382280425420205</v>
      </c>
      <c r="AG36" s="6">
        <f t="shared" si="2"/>
        <v>14.682000206686302</v>
      </c>
      <c r="AH36" s="6">
        <f t="shared" si="3"/>
        <v>14.381801271120757</v>
      </c>
      <c r="AI36" s="6">
        <f t="shared" si="9"/>
        <v>2.7441575338493718</v>
      </c>
      <c r="AJ36" s="6">
        <f t="shared" si="10"/>
        <v>0.74867036118431252</v>
      </c>
      <c r="AK36" s="6">
        <f t="shared" si="11"/>
        <v>0.76518937632408413</v>
      </c>
      <c r="AL36" s="6"/>
      <c r="AM36" s="6">
        <f t="shared" si="12"/>
        <v>4.7300702733426343</v>
      </c>
      <c r="AN36" s="6">
        <f t="shared" si="13"/>
        <v>1.6953430992610965</v>
      </c>
      <c r="AO36" s="6">
        <f t="shared" si="14"/>
        <v>0.42872745827520281</v>
      </c>
      <c r="AP36" s="6">
        <f t="shared" si="15"/>
        <v>0.87861507259856364</v>
      </c>
      <c r="AQ36" s="6">
        <f t="shared" si="16"/>
        <v>0.16322999018240067</v>
      </c>
      <c r="AR36" s="6">
        <f t="shared" si="17"/>
        <v>1.5641541363096161</v>
      </c>
      <c r="AS36" s="6"/>
      <c r="AT36" s="6">
        <f t="shared" si="18"/>
        <v>1.3995181625587765</v>
      </c>
      <c r="AU36" s="6">
        <f t="shared" si="19"/>
        <v>6.5772192941662793</v>
      </c>
      <c r="AV36" s="6">
        <f t="shared" si="20"/>
        <v>5.1777011316075026</v>
      </c>
      <c r="AW36" s="6"/>
      <c r="AX36" s="6">
        <f t="shared" si="21"/>
        <v>0.21601331257698689</v>
      </c>
      <c r="AY36" s="6">
        <f t="shared" si="22"/>
        <v>0.30019867720766807</v>
      </c>
      <c r="AZ36" s="6">
        <f t="shared" si="23"/>
        <v>1.2402057820492947</v>
      </c>
      <c r="BA36" s="6">
        <f t="shared" si="26"/>
        <v>44.636490466594324</v>
      </c>
      <c r="BB36" s="6">
        <f t="shared" si="27"/>
        <v>38.239536505968069</v>
      </c>
    </row>
    <row r="37" spans="1:54" x14ac:dyDescent="0.2">
      <c r="A37">
        <f t="shared" si="24"/>
        <v>2053</v>
      </c>
      <c r="B37">
        <v>55885</v>
      </c>
      <c r="C37" s="2">
        <v>8024547</v>
      </c>
      <c r="D37" s="2">
        <v>3660580</v>
      </c>
      <c r="E37" s="3">
        <v>49.885793273531071</v>
      </c>
      <c r="F37" s="2">
        <v>90.735619699603305</v>
      </c>
      <c r="G37" s="2">
        <v>23626.841783012354</v>
      </c>
      <c r="H37" s="2">
        <v>1178164</v>
      </c>
      <c r="I37" s="2">
        <v>1151587</v>
      </c>
      <c r="J37" s="2">
        <f t="shared" ref="J37:J54" si="28">I37+AC37</f>
        <v>1249671.3799999999</v>
      </c>
      <c r="K37" s="15">
        <f t="shared" si="25"/>
        <v>-71507.379999999888</v>
      </c>
      <c r="L37" s="2">
        <v>218677.17292577165</v>
      </c>
      <c r="M37" s="2">
        <v>59534.51</v>
      </c>
      <c r="N37" s="2">
        <v>61425.63</v>
      </c>
      <c r="O37" s="2">
        <v>0</v>
      </c>
      <c r="P37" s="2">
        <v>379328.6</v>
      </c>
      <c r="Q37" s="2">
        <v>136065.4</v>
      </c>
      <c r="R37" s="2">
        <v>34169.949999999997</v>
      </c>
      <c r="S37" s="2">
        <v>70503.13</v>
      </c>
      <c r="T37" s="2">
        <v>13073.81</v>
      </c>
      <c r="U37" s="2">
        <v>125516.3</v>
      </c>
      <c r="V37" s="2">
        <v>0</v>
      </c>
      <c r="W37" s="2">
        <v>112305</v>
      </c>
      <c r="X37" s="2">
        <v>527792</v>
      </c>
      <c r="Y37" s="2">
        <v>415487.1</v>
      </c>
      <c r="Z37" s="2">
        <v>0</v>
      </c>
      <c r="AA37" s="2">
        <v>17134.253845145886</v>
      </c>
      <c r="AB37" s="2">
        <v>26576.74</v>
      </c>
      <c r="AC37" s="2">
        <v>98084.38</v>
      </c>
      <c r="AD37" s="2">
        <v>3526907</v>
      </c>
      <c r="AE37" s="2">
        <v>3031706</v>
      </c>
      <c r="AF37" s="6">
        <f t="shared" si="8"/>
        <v>2.8385825085373617</v>
      </c>
      <c r="AG37" s="6">
        <f t="shared" ref="AG37:AG54" si="29">100*H37/$C37</f>
        <v>14.682000117888274</v>
      </c>
      <c r="AH37" s="6">
        <f t="shared" ref="AH37:AH54" si="30">100*I37/$C37</f>
        <v>14.350803852229914</v>
      </c>
      <c r="AI37" s="6">
        <f t="shared" si="9"/>
        <v>2.7251030235821618</v>
      </c>
      <c r="AJ37" s="6">
        <f t="shared" si="10"/>
        <v>0.74190493245288491</v>
      </c>
      <c r="AK37" s="6">
        <f t="shared" si="11"/>
        <v>0.76547162101486854</v>
      </c>
      <c r="AL37" s="6"/>
      <c r="AM37" s="6">
        <f t="shared" si="12"/>
        <v>4.7271029754078331</v>
      </c>
      <c r="AN37" s="6">
        <f t="shared" si="13"/>
        <v>1.6956147181890766</v>
      </c>
      <c r="AO37" s="6">
        <f t="shared" si="14"/>
        <v>0.42581780628862909</v>
      </c>
      <c r="AP37" s="6">
        <f t="shared" si="15"/>
        <v>0.87859327137095711</v>
      </c>
      <c r="AQ37" s="6">
        <f t="shared" si="16"/>
        <v>0.16292271700819996</v>
      </c>
      <c r="AR37" s="6">
        <f t="shared" si="17"/>
        <v>1.5641543379333438</v>
      </c>
      <c r="AS37" s="6"/>
      <c r="AT37" s="6">
        <f t="shared" si="18"/>
        <v>1.3995182531798991</v>
      </c>
      <c r="AU37" s="6">
        <f t="shared" si="19"/>
        <v>6.5772186267960047</v>
      </c>
      <c r="AV37" s="6">
        <f t="shared" si="20"/>
        <v>5.1777016197923693</v>
      </c>
      <c r="AW37" s="6"/>
      <c r="AX37" s="6">
        <f t="shared" si="21"/>
        <v>0.2135230044156497</v>
      </c>
      <c r="AY37" s="6">
        <f t="shared" si="22"/>
        <v>0.33119302560007435</v>
      </c>
      <c r="AZ37" s="6">
        <f t="shared" si="23"/>
        <v>1.2223042621595961</v>
      </c>
      <c r="BA37" s="6">
        <f t="shared" si="26"/>
        <v>43.951477884047534</v>
      </c>
      <c r="BB37" s="6">
        <f t="shared" si="27"/>
        <v>37.78040056342121</v>
      </c>
    </row>
    <row r="38" spans="1:54" x14ac:dyDescent="0.2">
      <c r="A38">
        <f t="shared" si="24"/>
        <v>2054</v>
      </c>
      <c r="B38">
        <v>56250</v>
      </c>
      <c r="C38" s="2">
        <v>8318497</v>
      </c>
      <c r="D38" s="2">
        <v>3720267</v>
      </c>
      <c r="E38" s="3">
        <v>50.214652140514673</v>
      </c>
      <c r="F38" s="2">
        <v>91.737664913916191</v>
      </c>
      <c r="G38" s="2">
        <v>23753.940631043144</v>
      </c>
      <c r="H38" s="2">
        <v>1221322</v>
      </c>
      <c r="I38" s="2">
        <v>1191404</v>
      </c>
      <c r="J38" s="2">
        <f t="shared" si="28"/>
        <v>1291528.2</v>
      </c>
      <c r="K38" s="15">
        <f t="shared" si="25"/>
        <v>-70206.199999999953</v>
      </c>
      <c r="L38" s="2">
        <v>225324.94334790821</v>
      </c>
      <c r="M38" s="2">
        <v>61142.09</v>
      </c>
      <c r="N38" s="2">
        <v>63701.15</v>
      </c>
      <c r="O38" s="2">
        <v>0</v>
      </c>
      <c r="P38" s="2">
        <v>392971.4</v>
      </c>
      <c r="Q38" s="2">
        <v>141071.1</v>
      </c>
      <c r="R38" s="2">
        <v>35179.449999999997</v>
      </c>
      <c r="S38" s="2">
        <v>73083.929999999993</v>
      </c>
      <c r="T38" s="2">
        <v>13522.85</v>
      </c>
      <c r="U38" s="2">
        <v>130114.1</v>
      </c>
      <c r="V38" s="2">
        <v>0</v>
      </c>
      <c r="W38" s="2">
        <v>116418.8</v>
      </c>
      <c r="X38" s="2">
        <v>547125.80000000005</v>
      </c>
      <c r="Y38" s="2">
        <v>430706.9</v>
      </c>
      <c r="Z38" s="2">
        <v>0</v>
      </c>
      <c r="AA38" s="2">
        <v>17557.145736941016</v>
      </c>
      <c r="AB38" s="2">
        <v>29918.34</v>
      </c>
      <c r="AC38" s="2">
        <v>100124.2</v>
      </c>
      <c r="AD38" s="2">
        <v>3597113</v>
      </c>
      <c r="AE38" s="2">
        <v>3101912</v>
      </c>
      <c r="AF38" s="6">
        <f t="shared" ref="AF38:AF54" si="31">100*AC38/AD37</f>
        <v>2.8388670299500385</v>
      </c>
      <c r="AG38" s="6">
        <f t="shared" si="29"/>
        <v>14.682003251308499</v>
      </c>
      <c r="AH38" s="6">
        <f t="shared" si="30"/>
        <v>14.32234693358668</v>
      </c>
      <c r="AI38" s="6">
        <f t="shared" ref="AI38:AI54" si="32">100*L38/$C38</f>
        <v>2.7087218201546293</v>
      </c>
      <c r="AJ38" s="6">
        <f t="shared" ref="AJ38:AJ54" si="33">100*M38/$C38</f>
        <v>0.73501366893562625</v>
      </c>
      <c r="AK38" s="6">
        <f t="shared" ref="AK38:AK54" si="34">100*N38/$C38</f>
        <v>0.76577715902283794</v>
      </c>
      <c r="AL38" s="6"/>
      <c r="AM38" s="6">
        <f t="shared" ref="AM38:AM54" si="35">100*P38/$C38</f>
        <v>4.7240673405303868</v>
      </c>
      <c r="AN38" s="6">
        <f t="shared" ref="AN38:AN54" si="36">100*Q38/$C38</f>
        <v>1.6958724634991154</v>
      </c>
      <c r="AO38" s="6">
        <f t="shared" ref="AO38:AO54" si="37">100*R38/$C38</f>
        <v>0.42290632550567725</v>
      </c>
      <c r="AP38" s="6">
        <f t="shared" ref="AP38:AP54" si="38">100*S38/$C38</f>
        <v>0.8785713332588807</v>
      </c>
      <c r="AQ38" s="6">
        <f t="shared" ref="AQ38:AQ54" si="39">100*T38/$C38</f>
        <v>0.16256362176965383</v>
      </c>
      <c r="AR38" s="6">
        <f t="shared" ref="AR38:AR54" si="40">100*U38/$C38</f>
        <v>1.5641539571391323</v>
      </c>
      <c r="AS38" s="6"/>
      <c r="AT38" s="6">
        <f t="shared" ref="AT38:AT54" si="41">100*W38/$C38</f>
        <v>1.3995172445214563</v>
      </c>
      <c r="AU38" s="6">
        <f t="shared" ref="AU38:AU54" si="42">100*X38/$C38</f>
        <v>6.5772194183636792</v>
      </c>
      <c r="AV38" s="6">
        <f t="shared" ref="AV38:AV54" si="43">100*Y38/$C38</f>
        <v>5.1777009717019791</v>
      </c>
      <c r="AW38" s="6"/>
      <c r="AX38" s="6">
        <f t="shared" ref="AX38:AX54" si="44">100*AA38/$C38</f>
        <v>0.21106151432092859</v>
      </c>
      <c r="AY38" s="6">
        <f t="shared" ref="AY38:AY54" si="45">100*AB38/$C38</f>
        <v>0.35966040499864338</v>
      </c>
      <c r="AZ38" s="6">
        <f t="shared" ref="AZ38:AZ54" si="46">100*AC38/$C38</f>
        <v>1.203633300583026</v>
      </c>
      <c r="BA38" s="6">
        <f t="shared" si="26"/>
        <v>43.242342937672518</v>
      </c>
      <c r="BB38" s="6">
        <f t="shared" si="27"/>
        <v>37.289332435895574</v>
      </c>
    </row>
    <row r="39" spans="1:54" x14ac:dyDescent="0.2">
      <c r="A39">
        <f t="shared" si="24"/>
        <v>2055</v>
      </c>
      <c r="B39">
        <v>56615</v>
      </c>
      <c r="C39" s="2">
        <v>8623465</v>
      </c>
      <c r="D39" s="2">
        <v>3781037</v>
      </c>
      <c r="E39" s="3">
        <v>50.547124817937672</v>
      </c>
      <c r="F39" s="2">
        <v>92.750748540518202</v>
      </c>
      <c r="G39" s="2">
        <v>23883.173904389303</v>
      </c>
      <c r="H39" s="2">
        <v>1266098</v>
      </c>
      <c r="I39" s="2">
        <v>1232905</v>
      </c>
      <c r="J39" s="2">
        <f t="shared" si="28"/>
        <v>1335030.3999999999</v>
      </c>
      <c r="K39" s="15">
        <f t="shared" si="25"/>
        <v>-68932.399999999907</v>
      </c>
      <c r="L39" s="2">
        <v>232461.08033541538</v>
      </c>
      <c r="M39" s="2">
        <v>62777.38</v>
      </c>
      <c r="N39" s="2">
        <v>66063.56</v>
      </c>
      <c r="O39" s="2">
        <v>0</v>
      </c>
      <c r="P39" s="2">
        <v>407114.2</v>
      </c>
      <c r="Q39" s="2">
        <v>146265.1</v>
      </c>
      <c r="R39" s="2">
        <v>36218.9</v>
      </c>
      <c r="S39" s="2">
        <v>75761.119999999995</v>
      </c>
      <c r="T39" s="2">
        <v>13984.74</v>
      </c>
      <c r="U39" s="2">
        <v>134884.29999999999</v>
      </c>
      <c r="V39" s="2">
        <v>0</v>
      </c>
      <c r="W39" s="2">
        <v>120686.9</v>
      </c>
      <c r="X39" s="2">
        <v>567184.19999999995</v>
      </c>
      <c r="Y39" s="2">
        <v>446497.2</v>
      </c>
      <c r="Z39" s="2">
        <v>0</v>
      </c>
      <c r="AA39" s="2">
        <v>17991.779825189464</v>
      </c>
      <c r="AB39" s="2">
        <v>33192.839999999997</v>
      </c>
      <c r="AC39" s="2">
        <v>102125.4</v>
      </c>
      <c r="AD39" s="2">
        <v>3666046</v>
      </c>
      <c r="AE39" s="2">
        <v>3170845</v>
      </c>
      <c r="AF39" s="6">
        <f t="shared" si="31"/>
        <v>2.8390934618956924</v>
      </c>
      <c r="AG39" s="6">
        <f t="shared" si="29"/>
        <v>14.68201007367688</v>
      </c>
      <c r="AH39" s="6">
        <f t="shared" si="30"/>
        <v>14.29709519317351</v>
      </c>
      <c r="AI39" s="6">
        <f t="shared" si="32"/>
        <v>2.6956806844512662</v>
      </c>
      <c r="AJ39" s="6">
        <f t="shared" si="33"/>
        <v>0.72798324107536816</v>
      </c>
      <c r="AK39" s="6">
        <f t="shared" si="34"/>
        <v>0.76609066077267085</v>
      </c>
      <c r="AL39" s="6"/>
      <c r="AM39" s="6">
        <f t="shared" si="35"/>
        <v>4.721004839701906</v>
      </c>
      <c r="AN39" s="6">
        <f t="shared" si="36"/>
        <v>1.6961291081949077</v>
      </c>
      <c r="AO39" s="6">
        <f t="shared" si="37"/>
        <v>0.42000402390454417</v>
      </c>
      <c r="AP39" s="6">
        <f t="shared" si="38"/>
        <v>0.87854615285155102</v>
      </c>
      <c r="AQ39" s="6">
        <f t="shared" si="39"/>
        <v>0.16217077474077995</v>
      </c>
      <c r="AR39" s="6">
        <f t="shared" si="40"/>
        <v>1.5641543161594553</v>
      </c>
      <c r="AS39" s="6"/>
      <c r="AT39" s="6">
        <f t="shared" si="41"/>
        <v>1.3995174793427003</v>
      </c>
      <c r="AU39" s="6">
        <f t="shared" si="42"/>
        <v>6.5772192500346431</v>
      </c>
      <c r="AV39" s="6">
        <f t="shared" si="43"/>
        <v>5.1777006110652737</v>
      </c>
      <c r="AW39" s="6"/>
      <c r="AX39" s="6">
        <f t="shared" si="44"/>
        <v>0.20863747722278067</v>
      </c>
      <c r="AY39" s="6">
        <f t="shared" si="45"/>
        <v>0.38491302510069902</v>
      </c>
      <c r="AZ39" s="6">
        <f t="shared" si="46"/>
        <v>1.184273375029643</v>
      </c>
      <c r="BA39" s="6">
        <f t="shared" si="26"/>
        <v>42.51244714276686</v>
      </c>
      <c r="BB39" s="6">
        <f t="shared" si="27"/>
        <v>36.769964277700439</v>
      </c>
    </row>
    <row r="40" spans="1:54" x14ac:dyDescent="0.2">
      <c r="A40">
        <f t="shared" si="24"/>
        <v>2056</v>
      </c>
      <c r="B40">
        <v>56980</v>
      </c>
      <c r="C40" s="2">
        <v>8940506</v>
      </c>
      <c r="D40" s="2">
        <v>3843183</v>
      </c>
      <c r="E40" s="3">
        <v>50.883854484033833</v>
      </c>
      <c r="F40" s="2">
        <v>93.775023486149465</v>
      </c>
      <c r="G40" s="2">
        <v>24015.074011344121</v>
      </c>
      <c r="H40" s="2">
        <v>1312646</v>
      </c>
      <c r="I40" s="2">
        <v>1275931</v>
      </c>
      <c r="J40" s="2">
        <f t="shared" si="28"/>
        <v>1380020.1</v>
      </c>
      <c r="K40" s="15">
        <f t="shared" si="25"/>
        <v>-67374.100000000093</v>
      </c>
      <c r="L40" s="2">
        <v>239831.79951353115</v>
      </c>
      <c r="M40" s="2">
        <v>64439.29</v>
      </c>
      <c r="N40" s="2">
        <v>68516.570000000007</v>
      </c>
      <c r="O40" s="2">
        <v>0</v>
      </c>
      <c r="P40" s="2">
        <v>421791.3</v>
      </c>
      <c r="Q40" s="2">
        <v>151657.29999999999</v>
      </c>
      <c r="R40" s="2">
        <v>37288.239999999998</v>
      </c>
      <c r="S40" s="2">
        <v>78540.490000000005</v>
      </c>
      <c r="T40" s="2">
        <v>14461.96</v>
      </c>
      <c r="U40" s="2">
        <v>139843.29999999999</v>
      </c>
      <c r="V40" s="2">
        <v>0</v>
      </c>
      <c r="W40" s="2">
        <v>125124</v>
      </c>
      <c r="X40" s="2">
        <v>588036.6</v>
      </c>
      <c r="Y40" s="2">
        <v>462912.7</v>
      </c>
      <c r="Z40" s="2">
        <v>0</v>
      </c>
      <c r="AA40" s="2">
        <v>18439.086901334693</v>
      </c>
      <c r="AB40" s="2">
        <v>36715.26</v>
      </c>
      <c r="AC40" s="2">
        <v>104089.1</v>
      </c>
      <c r="AD40" s="2">
        <v>3733420</v>
      </c>
      <c r="AE40" s="2">
        <v>3238219</v>
      </c>
      <c r="AF40" s="6">
        <f t="shared" si="31"/>
        <v>2.8392742480590805</v>
      </c>
      <c r="AG40" s="6">
        <f t="shared" si="29"/>
        <v>14.682010168104579</v>
      </c>
      <c r="AH40" s="6">
        <f t="shared" si="30"/>
        <v>14.271351084603042</v>
      </c>
      <c r="AI40" s="6">
        <f t="shared" si="32"/>
        <v>2.6825304911548757</v>
      </c>
      <c r="AJ40" s="6">
        <f t="shared" si="33"/>
        <v>0.72075663279013513</v>
      </c>
      <c r="AK40" s="6">
        <f t="shared" si="34"/>
        <v>0.76636121042813465</v>
      </c>
      <c r="AL40" s="6"/>
      <c r="AM40" s="6">
        <f t="shared" si="35"/>
        <v>4.717756467027705</v>
      </c>
      <c r="AN40" s="6">
        <f t="shared" si="36"/>
        <v>1.6962943708107794</v>
      </c>
      <c r="AO40" s="6">
        <f t="shared" si="37"/>
        <v>0.41707080113810113</v>
      </c>
      <c r="AP40" s="6">
        <f t="shared" si="38"/>
        <v>0.87847924938476651</v>
      </c>
      <c r="AQ40" s="6">
        <f t="shared" si="39"/>
        <v>0.16175773496488902</v>
      </c>
      <c r="AR40" s="6">
        <f t="shared" si="40"/>
        <v>1.5641541988786762</v>
      </c>
      <c r="AS40" s="6"/>
      <c r="AT40" s="6">
        <f t="shared" si="41"/>
        <v>1.3995181033377753</v>
      </c>
      <c r="AU40" s="6">
        <f t="shared" si="42"/>
        <v>6.577218336411832</v>
      </c>
      <c r="AV40" s="6">
        <f t="shared" si="43"/>
        <v>5.1777013515789818</v>
      </c>
      <c r="AW40" s="6"/>
      <c r="AX40" s="6">
        <f t="shared" si="44"/>
        <v>0.20624209526099185</v>
      </c>
      <c r="AY40" s="6">
        <f t="shared" si="45"/>
        <v>0.41066199161434486</v>
      </c>
      <c r="AZ40" s="6">
        <f t="shared" si="46"/>
        <v>1.1642417107040697</v>
      </c>
      <c r="BA40" s="6">
        <f t="shared" si="26"/>
        <v>41.758486600199141</v>
      </c>
      <c r="BB40" s="6">
        <f t="shared" si="27"/>
        <v>36.219639022668289</v>
      </c>
    </row>
    <row r="41" spans="1:54" x14ac:dyDescent="0.2">
      <c r="A41">
        <f t="shared" si="24"/>
        <v>2057</v>
      </c>
      <c r="B41">
        <v>57346</v>
      </c>
      <c r="C41" s="2">
        <v>9270802</v>
      </c>
      <c r="D41" s="2">
        <v>3907024</v>
      </c>
      <c r="E41" s="3">
        <v>51.225445423947527</v>
      </c>
      <c r="F41" s="2">
        <v>94.810577867344008</v>
      </c>
      <c r="G41" s="2">
        <v>24151.632332647056</v>
      </c>
      <c r="H41" s="2">
        <v>1361140</v>
      </c>
      <c r="I41" s="2">
        <v>1320529</v>
      </c>
      <c r="J41" s="2">
        <f t="shared" si="28"/>
        <v>1426536.4</v>
      </c>
      <c r="K41" s="15">
        <f t="shared" si="25"/>
        <v>-65396.399999999907</v>
      </c>
      <c r="L41" s="2">
        <v>247370.465233261</v>
      </c>
      <c r="M41" s="2">
        <v>66127.360000000001</v>
      </c>
      <c r="N41" s="2">
        <v>71069.86</v>
      </c>
      <c r="O41" s="2">
        <v>0</v>
      </c>
      <c r="P41" s="2">
        <v>437047.2</v>
      </c>
      <c r="Q41" s="2">
        <v>157262.9</v>
      </c>
      <c r="R41" s="2">
        <v>38387.910000000003</v>
      </c>
      <c r="S41" s="2">
        <v>81429.990000000005</v>
      </c>
      <c r="T41" s="2">
        <v>14956.82</v>
      </c>
      <c r="U41" s="2">
        <v>145009.60000000001</v>
      </c>
      <c r="V41" s="2">
        <v>0</v>
      </c>
      <c r="W41" s="2">
        <v>129746.5</v>
      </c>
      <c r="X41" s="2">
        <v>609760.9</v>
      </c>
      <c r="Y41" s="2">
        <v>480014.4</v>
      </c>
      <c r="Z41" s="2">
        <v>0</v>
      </c>
      <c r="AA41" s="2">
        <v>18899.896149876437</v>
      </c>
      <c r="AB41" s="2">
        <v>40610.800000000003</v>
      </c>
      <c r="AC41" s="2">
        <v>106007.4</v>
      </c>
      <c r="AD41" s="2">
        <v>3798816</v>
      </c>
      <c r="AE41" s="2">
        <v>3303615</v>
      </c>
      <c r="AF41" s="6">
        <f t="shared" si="31"/>
        <v>2.8394180135104006</v>
      </c>
      <c r="AG41" s="6">
        <f t="shared" si="29"/>
        <v>14.682009172453473</v>
      </c>
      <c r="AH41" s="6">
        <f t="shared" si="30"/>
        <v>14.243956455978674</v>
      </c>
      <c r="AI41" s="6">
        <f t="shared" si="32"/>
        <v>2.6682747105726237</v>
      </c>
      <c r="AJ41" s="6">
        <f t="shared" si="33"/>
        <v>0.71328629389345177</v>
      </c>
      <c r="AK41" s="6">
        <f t="shared" si="34"/>
        <v>0.76659883362841752</v>
      </c>
      <c r="AL41" s="6"/>
      <c r="AM41" s="6">
        <f t="shared" si="35"/>
        <v>4.7142329218119423</v>
      </c>
      <c r="AN41" s="6">
        <f t="shared" si="36"/>
        <v>1.6963246545444504</v>
      </c>
      <c r="AO41" s="6">
        <f t="shared" si="37"/>
        <v>0.41407323767674042</v>
      </c>
      <c r="AP41" s="6">
        <f t="shared" si="38"/>
        <v>0.87834892817255739</v>
      </c>
      <c r="AQ41" s="6">
        <f t="shared" si="39"/>
        <v>0.16133253627895408</v>
      </c>
      <c r="AR41" s="6">
        <f t="shared" si="40"/>
        <v>1.5641537808703065</v>
      </c>
      <c r="AS41" s="6"/>
      <c r="AT41" s="6">
        <f t="shared" si="41"/>
        <v>1.3995175390435477</v>
      </c>
      <c r="AU41" s="6">
        <f t="shared" si="42"/>
        <v>6.5772184542394498</v>
      </c>
      <c r="AV41" s="6">
        <f t="shared" si="43"/>
        <v>5.1777009151959019</v>
      </c>
      <c r="AW41" s="6"/>
      <c r="AX41" s="6">
        <f t="shared" si="44"/>
        <v>0.20386473737521776</v>
      </c>
      <c r="AY41" s="6">
        <f t="shared" si="45"/>
        <v>0.4380505591641371</v>
      </c>
      <c r="AZ41" s="6">
        <f t="shared" si="46"/>
        <v>1.1434544713607302</v>
      </c>
      <c r="BA41" s="6">
        <f t="shared" si="26"/>
        <v>40.976131299104438</v>
      </c>
      <c r="BB41" s="6">
        <f t="shared" si="27"/>
        <v>35.634619313409992</v>
      </c>
    </row>
    <row r="42" spans="1:54" x14ac:dyDescent="0.2">
      <c r="A42">
        <f t="shared" si="24"/>
        <v>2058</v>
      </c>
      <c r="B42">
        <v>57711</v>
      </c>
      <c r="C42" s="2">
        <v>9614668</v>
      </c>
      <c r="D42" s="2">
        <v>3972490</v>
      </c>
      <c r="E42" s="3">
        <v>51.57236138548317</v>
      </c>
      <c r="F42" s="2">
        <v>95.857577919049191</v>
      </c>
      <c r="G42" s="2">
        <v>24292.595145031246</v>
      </c>
      <c r="H42" s="2">
        <v>1411626</v>
      </c>
      <c r="I42" s="2">
        <v>1366780</v>
      </c>
      <c r="J42" s="2">
        <f t="shared" si="28"/>
        <v>1474648.7</v>
      </c>
      <c r="K42" s="15">
        <f t="shared" si="25"/>
        <v>-63022.699999999953</v>
      </c>
      <c r="L42" s="2">
        <v>255108.20970045187</v>
      </c>
      <c r="M42" s="2">
        <v>67841.81</v>
      </c>
      <c r="N42" s="2">
        <v>73726.27</v>
      </c>
      <c r="O42" s="2">
        <v>0</v>
      </c>
      <c r="P42" s="2">
        <v>452910.2</v>
      </c>
      <c r="Q42" s="2">
        <v>163096.5</v>
      </c>
      <c r="R42" s="2">
        <v>39518.22</v>
      </c>
      <c r="S42" s="2">
        <v>84437.48</v>
      </c>
      <c r="T42" s="2">
        <v>15469.81</v>
      </c>
      <c r="U42" s="2">
        <v>150388.20000000001</v>
      </c>
      <c r="V42" s="2">
        <v>0</v>
      </c>
      <c r="W42" s="2">
        <v>134559</v>
      </c>
      <c r="X42" s="2">
        <v>632377.80000000005</v>
      </c>
      <c r="Y42" s="2">
        <v>497818.8</v>
      </c>
      <c r="Z42" s="2">
        <v>0</v>
      </c>
      <c r="AA42" s="2">
        <v>19374.918230097319</v>
      </c>
      <c r="AB42" s="2">
        <v>44845.78</v>
      </c>
      <c r="AC42" s="2">
        <v>107868.7</v>
      </c>
      <c r="AD42" s="2">
        <v>3861839</v>
      </c>
      <c r="AE42" s="2">
        <v>3366638</v>
      </c>
      <c r="AF42" s="6">
        <f t="shared" si="31"/>
        <v>2.83953473924507</v>
      </c>
      <c r="AG42" s="6">
        <f t="shared" si="29"/>
        <v>14.682004620440352</v>
      </c>
      <c r="AH42" s="6">
        <f t="shared" si="30"/>
        <v>14.215571458109631</v>
      </c>
      <c r="AI42" s="6">
        <f t="shared" si="32"/>
        <v>2.6533231277507645</v>
      </c>
      <c r="AJ42" s="6">
        <f t="shared" si="33"/>
        <v>0.70560741150916495</v>
      </c>
      <c r="AK42" s="6">
        <f t="shared" si="34"/>
        <v>0.76681035684227472</v>
      </c>
      <c r="AL42" s="6"/>
      <c r="AM42" s="6">
        <f t="shared" si="35"/>
        <v>4.7106171528751695</v>
      </c>
      <c r="AN42" s="6">
        <f t="shared" si="36"/>
        <v>1.6963300240840349</v>
      </c>
      <c r="AO42" s="6">
        <f t="shared" si="37"/>
        <v>0.41102012050754116</v>
      </c>
      <c r="AP42" s="6">
        <f t="shared" si="38"/>
        <v>0.87821524362567693</v>
      </c>
      <c r="AQ42" s="6">
        <f t="shared" si="39"/>
        <v>0.16089801540729226</v>
      </c>
      <c r="AR42" s="6">
        <f t="shared" si="40"/>
        <v>1.5641538532583759</v>
      </c>
      <c r="AS42" s="6"/>
      <c r="AT42" s="6">
        <f t="shared" si="41"/>
        <v>1.3995179032702949</v>
      </c>
      <c r="AU42" s="6">
        <f t="shared" si="42"/>
        <v>6.5772193070005125</v>
      </c>
      <c r="AV42" s="6">
        <f t="shared" si="43"/>
        <v>5.1777014037302171</v>
      </c>
      <c r="AW42" s="6"/>
      <c r="AX42" s="6">
        <f t="shared" si="44"/>
        <v>0.20151416804092787</v>
      </c>
      <c r="AY42" s="6">
        <f t="shared" si="45"/>
        <v>0.46643087416018941</v>
      </c>
      <c r="AZ42" s="6">
        <f t="shared" si="46"/>
        <v>1.1219180943117328</v>
      </c>
      <c r="BA42" s="6">
        <f t="shared" si="26"/>
        <v>40.166119100524327</v>
      </c>
      <c r="BB42" s="6">
        <f t="shared" si="27"/>
        <v>35.015644845979082</v>
      </c>
    </row>
    <row r="43" spans="1:54" x14ac:dyDescent="0.2">
      <c r="A43">
        <f t="shared" si="24"/>
        <v>2059</v>
      </c>
      <c r="B43">
        <v>58076</v>
      </c>
      <c r="C43" s="2">
        <v>9972018</v>
      </c>
      <c r="D43" s="2">
        <v>4039350</v>
      </c>
      <c r="E43" s="3">
        <v>51.924907162384478</v>
      </c>
      <c r="F43" s="2">
        <v>96.916147344708818</v>
      </c>
      <c r="G43" s="2">
        <v>24435.744641991649</v>
      </c>
      <c r="H43" s="2">
        <v>1464092</v>
      </c>
      <c r="I43" s="2">
        <v>1414735</v>
      </c>
      <c r="J43" s="2">
        <f t="shared" si="28"/>
        <v>1524396.9</v>
      </c>
      <c r="K43" s="15">
        <f t="shared" si="25"/>
        <v>-60304.899999999907</v>
      </c>
      <c r="L43" s="2">
        <v>263088.53760042205</v>
      </c>
      <c r="M43" s="2">
        <v>69583.53</v>
      </c>
      <c r="N43" s="2">
        <v>76483.360000000001</v>
      </c>
      <c r="O43" s="2">
        <v>0</v>
      </c>
      <c r="P43" s="2">
        <v>469393.8</v>
      </c>
      <c r="Q43" s="2">
        <v>169167.1</v>
      </c>
      <c r="R43" s="2">
        <v>40680.25</v>
      </c>
      <c r="S43" s="2">
        <v>87567.35</v>
      </c>
      <c r="T43" s="2">
        <v>16001.35</v>
      </c>
      <c r="U43" s="2">
        <v>155977.70000000001</v>
      </c>
      <c r="V43" s="2">
        <v>0</v>
      </c>
      <c r="W43" s="2">
        <v>139560.20000000001</v>
      </c>
      <c r="X43" s="2">
        <v>655881.4</v>
      </c>
      <c r="Y43" s="2">
        <v>516321.3</v>
      </c>
      <c r="Z43" s="2">
        <v>0</v>
      </c>
      <c r="AA43" s="2">
        <v>19864.827370436724</v>
      </c>
      <c r="AB43" s="2">
        <v>49356.7</v>
      </c>
      <c r="AC43" s="2">
        <v>109661.9</v>
      </c>
      <c r="AD43" s="2">
        <v>3922144</v>
      </c>
      <c r="AE43" s="2">
        <v>3426943</v>
      </c>
      <c r="AF43" s="6">
        <f t="shared" si="31"/>
        <v>2.8396289954086642</v>
      </c>
      <c r="AG43" s="6">
        <f t="shared" si="29"/>
        <v>14.682003181301919</v>
      </c>
      <c r="AH43" s="6">
        <f t="shared" si="30"/>
        <v>14.187048198268394</v>
      </c>
      <c r="AI43" s="6">
        <f t="shared" si="32"/>
        <v>2.6382677768975351</v>
      </c>
      <c r="AJ43" s="6">
        <f t="shared" si="33"/>
        <v>0.69778784996176302</v>
      </c>
      <c r="AK43" s="6">
        <f t="shared" si="34"/>
        <v>0.76697976277218916</v>
      </c>
      <c r="AL43" s="6"/>
      <c r="AM43" s="6">
        <f t="shared" si="35"/>
        <v>4.7071094336171475</v>
      </c>
      <c r="AN43" s="6">
        <f t="shared" si="36"/>
        <v>1.6964179166142701</v>
      </c>
      <c r="AO43" s="6">
        <f t="shared" si="37"/>
        <v>0.40794400892577609</v>
      </c>
      <c r="AP43" s="6">
        <f t="shared" si="38"/>
        <v>0.87813068528356042</v>
      </c>
      <c r="AQ43" s="6">
        <f t="shared" si="39"/>
        <v>0.16046250618480631</v>
      </c>
      <c r="AR43" s="6">
        <f t="shared" si="40"/>
        <v>1.5641538152057088</v>
      </c>
      <c r="AS43" s="6"/>
      <c r="AT43" s="6">
        <f t="shared" si="41"/>
        <v>1.399518131635944</v>
      </c>
      <c r="AU43" s="6">
        <f t="shared" si="42"/>
        <v>6.5772183724497886</v>
      </c>
      <c r="AV43" s="6">
        <f t="shared" si="43"/>
        <v>5.1777012436198975</v>
      </c>
      <c r="AW43" s="6"/>
      <c r="AX43" s="6">
        <f t="shared" si="44"/>
        <v>0.19920569106911684</v>
      </c>
      <c r="AY43" s="6">
        <f t="shared" si="45"/>
        <v>0.49495197461536872</v>
      </c>
      <c r="AZ43" s="6">
        <f t="shared" si="46"/>
        <v>1.099696169822397</v>
      </c>
      <c r="BA43" s="6">
        <f t="shared" si="26"/>
        <v>39.331497396013525</v>
      </c>
      <c r="BB43" s="6">
        <f t="shared" si="27"/>
        <v>34.365591798971884</v>
      </c>
    </row>
    <row r="44" spans="1:54" x14ac:dyDescent="0.2">
      <c r="A44">
        <f t="shared" si="24"/>
        <v>2060</v>
      </c>
      <c r="B44">
        <v>58441</v>
      </c>
      <c r="C44" s="2">
        <v>10344050</v>
      </c>
      <c r="D44" s="2">
        <v>4107889</v>
      </c>
      <c r="E44" s="3">
        <v>52.283310141812379</v>
      </c>
      <c r="F44" s="2">
        <v>97.986369526118793</v>
      </c>
      <c r="G44" s="2">
        <v>24581.854430318621</v>
      </c>
      <c r="H44" s="2">
        <v>1518714</v>
      </c>
      <c r="I44" s="2">
        <v>1464589</v>
      </c>
      <c r="J44" s="2">
        <f t="shared" si="28"/>
        <v>1575966.2</v>
      </c>
      <c r="K44" s="15">
        <f t="shared" si="25"/>
        <v>-57252.199999999953</v>
      </c>
      <c r="L44" s="2">
        <v>271400.9260740818</v>
      </c>
      <c r="M44" s="2">
        <v>71354.11</v>
      </c>
      <c r="N44" s="2">
        <v>79347.600000000006</v>
      </c>
      <c r="O44" s="2">
        <v>0</v>
      </c>
      <c r="P44" s="2">
        <v>486532.4</v>
      </c>
      <c r="Q44" s="2">
        <v>175483.7</v>
      </c>
      <c r="R44" s="2">
        <v>41875.410000000003</v>
      </c>
      <c r="S44" s="2">
        <v>90823.87</v>
      </c>
      <c r="T44" s="2">
        <v>16552.54</v>
      </c>
      <c r="U44" s="2">
        <v>161796.9</v>
      </c>
      <c r="V44" s="2">
        <v>0</v>
      </c>
      <c r="W44" s="2">
        <v>144766.79999999999</v>
      </c>
      <c r="X44" s="2">
        <v>680350.8</v>
      </c>
      <c r="Y44" s="2">
        <v>535584</v>
      </c>
      <c r="Z44" s="2">
        <v>0</v>
      </c>
      <c r="AA44" s="2">
        <v>20370.334911017981</v>
      </c>
      <c r="AB44" s="2">
        <v>54124.61</v>
      </c>
      <c r="AC44" s="2">
        <v>111377.2</v>
      </c>
      <c r="AD44" s="2">
        <v>3979397</v>
      </c>
      <c r="AE44" s="2">
        <v>3484196</v>
      </c>
      <c r="AF44" s="6">
        <f t="shared" si="31"/>
        <v>2.8397019589285861</v>
      </c>
      <c r="AG44" s="6">
        <f t="shared" si="29"/>
        <v>14.682005597420739</v>
      </c>
      <c r="AH44" s="6">
        <f t="shared" si="30"/>
        <v>14.158757933304653</v>
      </c>
      <c r="AI44" s="6">
        <f t="shared" si="32"/>
        <v>2.6237395031354431</v>
      </c>
      <c r="AJ44" s="6">
        <f t="shared" si="33"/>
        <v>0.68980824725325185</v>
      </c>
      <c r="AK44" s="6">
        <f t="shared" si="34"/>
        <v>0.76708445918184864</v>
      </c>
      <c r="AL44" s="6"/>
      <c r="AM44" s="6">
        <f t="shared" si="35"/>
        <v>4.7035000797559947</v>
      </c>
      <c r="AN44" s="6">
        <f t="shared" si="36"/>
        <v>1.6964699513246746</v>
      </c>
      <c r="AO44" s="6">
        <f t="shared" si="37"/>
        <v>0.40482605942546684</v>
      </c>
      <c r="AP44" s="6">
        <f t="shared" si="38"/>
        <v>0.87803007526065713</v>
      </c>
      <c r="AQ44" s="6">
        <f t="shared" si="39"/>
        <v>0.16001991483026473</v>
      </c>
      <c r="AR44" s="6">
        <f t="shared" si="40"/>
        <v>1.5641542722627984</v>
      </c>
      <c r="AS44" s="6"/>
      <c r="AT44" s="6">
        <f t="shared" si="41"/>
        <v>1.3995175970727132</v>
      </c>
      <c r="AU44" s="6">
        <f t="shared" si="42"/>
        <v>6.5772187876122024</v>
      </c>
      <c r="AV44" s="6">
        <f t="shared" si="43"/>
        <v>5.177701190539489</v>
      </c>
      <c r="AW44" s="6"/>
      <c r="AX44" s="6">
        <f t="shared" si="44"/>
        <v>0.19692803989750612</v>
      </c>
      <c r="AY44" s="6">
        <f t="shared" si="45"/>
        <v>0.52324389383268644</v>
      </c>
      <c r="AZ44" s="6">
        <f t="shared" si="46"/>
        <v>1.0767272006612496</v>
      </c>
      <c r="BA44" s="6">
        <f t="shared" si="26"/>
        <v>38.470396024767865</v>
      </c>
      <c r="BB44" s="6">
        <f t="shared" si="27"/>
        <v>33.683093179170633</v>
      </c>
    </row>
    <row r="45" spans="1:54" x14ac:dyDescent="0.2">
      <c r="A45">
        <f t="shared" si="24"/>
        <v>2061</v>
      </c>
      <c r="B45">
        <v>58807</v>
      </c>
      <c r="C45" s="2">
        <v>10731520</v>
      </c>
      <c r="D45" s="2">
        <v>4178201</v>
      </c>
      <c r="E45" s="3">
        <v>52.647671011887013</v>
      </c>
      <c r="F45" s="2">
        <v>99.068442087626764</v>
      </c>
      <c r="G45" s="2">
        <v>24730.955584472202</v>
      </c>
      <c r="H45" s="2">
        <v>1575602</v>
      </c>
      <c r="I45" s="2">
        <v>1516266</v>
      </c>
      <c r="J45" s="2">
        <f t="shared" si="28"/>
        <v>1629271.4</v>
      </c>
      <c r="K45" s="15">
        <f t="shared" si="25"/>
        <v>-53669.399999999907</v>
      </c>
      <c r="L45" s="2">
        <v>279889.73524150089</v>
      </c>
      <c r="M45" s="2">
        <v>73155.64</v>
      </c>
      <c r="N45" s="2">
        <v>82323.69</v>
      </c>
      <c r="O45" s="2">
        <v>0</v>
      </c>
      <c r="P45" s="2">
        <v>504358.9</v>
      </c>
      <c r="Q45" s="2">
        <v>182057.9</v>
      </c>
      <c r="R45" s="2">
        <v>43105.09</v>
      </c>
      <c r="S45" s="2">
        <v>94212.6</v>
      </c>
      <c r="T45" s="2">
        <v>17125.84</v>
      </c>
      <c r="U45" s="2">
        <v>167857.5</v>
      </c>
      <c r="V45" s="2">
        <v>0</v>
      </c>
      <c r="W45" s="2">
        <v>150189.5</v>
      </c>
      <c r="X45" s="2">
        <v>705835.6</v>
      </c>
      <c r="Y45" s="2">
        <v>555646</v>
      </c>
      <c r="Z45" s="2">
        <v>0</v>
      </c>
      <c r="AA45" s="2">
        <v>20892.164405160947</v>
      </c>
      <c r="AB45" s="2">
        <v>59335.839999999997</v>
      </c>
      <c r="AC45" s="2">
        <v>113005.4</v>
      </c>
      <c r="AD45" s="2">
        <v>4033066</v>
      </c>
      <c r="AE45" s="2">
        <v>3537865</v>
      </c>
      <c r="AF45" s="6">
        <f t="shared" si="31"/>
        <v>2.8397619036250972</v>
      </c>
      <c r="AG45" s="6">
        <f t="shared" si="29"/>
        <v>14.682002176765268</v>
      </c>
      <c r="AH45" s="6">
        <f t="shared" si="30"/>
        <v>14.129088889551527</v>
      </c>
      <c r="AI45" s="6">
        <f t="shared" si="32"/>
        <v>2.608108965379563</v>
      </c>
      <c r="AJ45" s="6">
        <f t="shared" si="33"/>
        <v>0.68168945312499996</v>
      </c>
      <c r="AK45" s="6">
        <f t="shared" si="34"/>
        <v>0.767120501103292</v>
      </c>
      <c r="AL45" s="6"/>
      <c r="AM45" s="6">
        <f t="shared" si="35"/>
        <v>4.6997899645157446</v>
      </c>
      <c r="AN45" s="6">
        <f t="shared" si="36"/>
        <v>1.6964782248926527</v>
      </c>
      <c r="AO45" s="6">
        <f t="shared" si="37"/>
        <v>0.40166807684279582</v>
      </c>
      <c r="AP45" s="6">
        <f t="shared" si="38"/>
        <v>0.87790545980438928</v>
      </c>
      <c r="AQ45" s="6">
        <f t="shared" si="39"/>
        <v>0.15958447638358778</v>
      </c>
      <c r="AR45" s="6">
        <f t="shared" si="40"/>
        <v>1.5641540061426527</v>
      </c>
      <c r="AS45" s="6"/>
      <c r="AT45" s="6">
        <f t="shared" si="41"/>
        <v>1.3995174961235688</v>
      </c>
      <c r="AU45" s="6">
        <f t="shared" si="42"/>
        <v>6.5772192569179388</v>
      </c>
      <c r="AV45" s="6">
        <f t="shared" si="43"/>
        <v>5.1777008289599236</v>
      </c>
      <c r="AW45" s="6"/>
      <c r="AX45" s="6">
        <f t="shared" si="44"/>
        <v>0.19468038456025752</v>
      </c>
      <c r="AY45" s="6">
        <f t="shared" si="45"/>
        <v>0.55291179627862597</v>
      </c>
      <c r="AZ45" s="6">
        <f t="shared" si="46"/>
        <v>1.053023243678435</v>
      </c>
      <c r="BA45" s="6">
        <f t="shared" si="26"/>
        <v>37.581498240696568</v>
      </c>
      <c r="BB45" s="6">
        <f t="shared" si="27"/>
        <v>32.967044742962784</v>
      </c>
    </row>
    <row r="46" spans="1:54" x14ac:dyDescent="0.2">
      <c r="A46">
        <f t="shared" si="24"/>
        <v>2062</v>
      </c>
      <c r="B46">
        <v>59172</v>
      </c>
      <c r="C46" s="2">
        <v>11135300</v>
      </c>
      <c r="D46" s="2">
        <v>4250402</v>
      </c>
      <c r="E46" s="3">
        <v>53.017922862704516</v>
      </c>
      <c r="F46" s="2">
        <v>100.16244429498956</v>
      </c>
      <c r="G46" s="2">
        <v>24884.251156804541</v>
      </c>
      <c r="H46" s="2">
        <v>1634885</v>
      </c>
      <c r="I46" s="2">
        <v>1569803</v>
      </c>
      <c r="J46" s="2">
        <f t="shared" si="28"/>
        <v>1684334.4</v>
      </c>
      <c r="K46" s="15">
        <f t="shared" si="25"/>
        <v>-49449.399999999907</v>
      </c>
      <c r="L46" s="2">
        <v>288476.59753624129</v>
      </c>
      <c r="M46" s="2">
        <v>75004.350000000006</v>
      </c>
      <c r="N46" s="2">
        <v>85421.3</v>
      </c>
      <c r="O46" s="2">
        <v>0</v>
      </c>
      <c r="P46" s="2">
        <v>522916.9</v>
      </c>
      <c r="Q46" s="2">
        <v>188906.9</v>
      </c>
      <c r="R46" s="2">
        <v>44370.28</v>
      </c>
      <c r="S46" s="2">
        <v>97742.16</v>
      </c>
      <c r="T46" s="2">
        <v>17724.3</v>
      </c>
      <c r="U46" s="2">
        <v>174173.3</v>
      </c>
      <c r="V46" s="2">
        <v>0</v>
      </c>
      <c r="W46" s="2">
        <v>155840.5</v>
      </c>
      <c r="X46" s="2">
        <v>732393.1</v>
      </c>
      <c r="Y46" s="2">
        <v>576552.6</v>
      </c>
      <c r="Z46" s="2">
        <v>0</v>
      </c>
      <c r="AA46" s="2">
        <v>21431.146977350509</v>
      </c>
      <c r="AB46" s="2">
        <v>65082.07</v>
      </c>
      <c r="AC46" s="2">
        <v>114531.4</v>
      </c>
      <c r="AD46" s="2">
        <v>4082516</v>
      </c>
      <c r="AE46" s="2">
        <v>3587315</v>
      </c>
      <c r="AF46" s="6">
        <f t="shared" si="31"/>
        <v>2.839809713007424</v>
      </c>
      <c r="AG46" s="6">
        <f t="shared" si="29"/>
        <v>14.682002281034189</v>
      </c>
      <c r="AH46" s="6">
        <f t="shared" si="30"/>
        <v>14.097536662685334</v>
      </c>
      <c r="AI46" s="6">
        <f t="shared" si="32"/>
        <v>2.5906495337911086</v>
      </c>
      <c r="AJ46" s="6">
        <f t="shared" si="33"/>
        <v>0.67357278205346971</v>
      </c>
      <c r="AK46" s="6">
        <f t="shared" si="34"/>
        <v>0.76712167611110615</v>
      </c>
      <c r="AL46" s="6"/>
      <c r="AM46" s="6">
        <f t="shared" si="35"/>
        <v>4.6960288452039913</v>
      </c>
      <c r="AN46" s="6">
        <f t="shared" si="36"/>
        <v>1.6964688872324949</v>
      </c>
      <c r="AO46" s="6">
        <f t="shared" si="37"/>
        <v>0.39846506156098177</v>
      </c>
      <c r="AP46" s="6">
        <f t="shared" si="38"/>
        <v>0.87776853789300691</v>
      </c>
      <c r="AQ46" s="6">
        <f t="shared" si="39"/>
        <v>0.1591721821594389</v>
      </c>
      <c r="AR46" s="6">
        <f t="shared" si="40"/>
        <v>1.5641545355760509</v>
      </c>
      <c r="AS46" s="6"/>
      <c r="AT46" s="6">
        <f t="shared" si="41"/>
        <v>1.3995177498585578</v>
      </c>
      <c r="AU46" s="6">
        <f t="shared" si="42"/>
        <v>6.5772192935978371</v>
      </c>
      <c r="AV46" s="6">
        <f t="shared" si="43"/>
        <v>5.1777015437392793</v>
      </c>
      <c r="AW46" s="6"/>
      <c r="AX46" s="6">
        <f t="shared" si="44"/>
        <v>0.19246133447101116</v>
      </c>
      <c r="AY46" s="6">
        <f t="shared" si="45"/>
        <v>0.58446624698032379</v>
      </c>
      <c r="AZ46" s="6">
        <f t="shared" si="46"/>
        <v>1.0285434608856519</v>
      </c>
      <c r="BA46" s="6">
        <f t="shared" si="26"/>
        <v>36.662829021220801</v>
      </c>
      <c r="BB46" s="6">
        <f t="shared" si="27"/>
        <v>32.215701418012983</v>
      </c>
    </row>
    <row r="47" spans="1:54" x14ac:dyDescent="0.2">
      <c r="A47">
        <f t="shared" si="24"/>
        <v>2063</v>
      </c>
      <c r="B47">
        <v>59537</v>
      </c>
      <c r="C47" s="2">
        <v>11555730</v>
      </c>
      <c r="D47" s="2">
        <v>4324393</v>
      </c>
      <c r="E47" s="3">
        <v>53.393816939335473</v>
      </c>
      <c r="F47" s="2">
        <v>101.26853678465349</v>
      </c>
      <c r="G47" s="2">
        <v>25041.291585808587</v>
      </c>
      <c r="H47" s="2">
        <v>1696613</v>
      </c>
      <c r="I47" s="2">
        <v>1625442</v>
      </c>
      <c r="J47" s="2">
        <f t="shared" si="28"/>
        <v>1741379.2</v>
      </c>
      <c r="K47" s="15">
        <f t="shared" si="25"/>
        <v>-44766.199999999953</v>
      </c>
      <c r="L47" s="2">
        <v>297354.74575387727</v>
      </c>
      <c r="M47" s="2">
        <v>76904.03</v>
      </c>
      <c r="N47" s="2">
        <v>88644.32</v>
      </c>
      <c r="O47" s="2">
        <v>0</v>
      </c>
      <c r="P47" s="2">
        <v>542229.9</v>
      </c>
      <c r="Q47" s="2">
        <v>196041.1</v>
      </c>
      <c r="R47" s="2">
        <v>45671.16</v>
      </c>
      <c r="S47" s="2">
        <v>101418.6</v>
      </c>
      <c r="T47" s="2">
        <v>18349.62</v>
      </c>
      <c r="U47" s="2">
        <v>180749.4</v>
      </c>
      <c r="V47" s="2">
        <v>0</v>
      </c>
      <c r="W47" s="2">
        <v>161724.5</v>
      </c>
      <c r="X47" s="2">
        <v>760045.7</v>
      </c>
      <c r="Y47" s="2">
        <v>598321.19999999995</v>
      </c>
      <c r="Z47" s="2">
        <v>0</v>
      </c>
      <c r="AA47" s="2">
        <v>21988.151298281631</v>
      </c>
      <c r="AB47" s="2">
        <v>71170.67</v>
      </c>
      <c r="AC47" s="2">
        <v>115937.2</v>
      </c>
      <c r="AD47" s="2">
        <v>4127282</v>
      </c>
      <c r="AE47" s="2">
        <v>3632081</v>
      </c>
      <c r="AF47" s="6">
        <f t="shared" si="31"/>
        <v>2.8398468003554669</v>
      </c>
      <c r="AG47" s="6">
        <f t="shared" si="29"/>
        <v>14.682006242790374</v>
      </c>
      <c r="AH47" s="6">
        <f t="shared" si="30"/>
        <v>14.06611265579933</v>
      </c>
      <c r="AI47" s="6">
        <f t="shared" si="32"/>
        <v>2.5732233770941106</v>
      </c>
      <c r="AJ47" s="6">
        <f t="shared" si="33"/>
        <v>0.66550559765588158</v>
      </c>
      <c r="AK47" s="6">
        <f t="shared" si="34"/>
        <v>0.76710272739151919</v>
      </c>
      <c r="AL47" s="6"/>
      <c r="AM47" s="6">
        <f t="shared" si="35"/>
        <v>4.6923032988828917</v>
      </c>
      <c r="AN47" s="6">
        <f t="shared" si="36"/>
        <v>1.6964839088486838</v>
      </c>
      <c r="AO47" s="6">
        <f t="shared" si="37"/>
        <v>0.39522522592687781</v>
      </c>
      <c r="AP47" s="6">
        <f t="shared" si="38"/>
        <v>0.87764771243357187</v>
      </c>
      <c r="AQ47" s="6">
        <f t="shared" si="39"/>
        <v>0.15879239130716968</v>
      </c>
      <c r="AR47" s="6">
        <f t="shared" si="40"/>
        <v>1.5641538872922784</v>
      </c>
      <c r="AS47" s="6"/>
      <c r="AT47" s="6">
        <f t="shared" si="41"/>
        <v>1.3995178149714471</v>
      </c>
      <c r="AU47" s="6">
        <f t="shared" si="42"/>
        <v>6.5772192669783731</v>
      </c>
      <c r="AV47" s="6">
        <f t="shared" si="43"/>
        <v>5.177701452006926</v>
      </c>
      <c r="AW47" s="6"/>
      <c r="AX47" s="6">
        <f t="shared" si="44"/>
        <v>0.19027920605865342</v>
      </c>
      <c r="AY47" s="6">
        <f t="shared" si="45"/>
        <v>0.61589073126492222</v>
      </c>
      <c r="AZ47" s="6">
        <f t="shared" si="46"/>
        <v>1.0032875465245381</v>
      </c>
      <c r="BA47" s="6">
        <f t="shared" si="26"/>
        <v>35.716324282412273</v>
      </c>
      <c r="BB47" s="6">
        <f t="shared" si="27"/>
        <v>31.430995705160989</v>
      </c>
    </row>
    <row r="48" spans="1:54" x14ac:dyDescent="0.2">
      <c r="A48">
        <f t="shared" si="24"/>
        <v>2064</v>
      </c>
      <c r="B48">
        <v>59902</v>
      </c>
      <c r="C48" s="2">
        <v>11993180</v>
      </c>
      <c r="D48" s="2">
        <v>4400092</v>
      </c>
      <c r="E48" s="3">
        <v>53.775059917234536</v>
      </c>
      <c r="F48" s="2">
        <v>102.38685341732771</v>
      </c>
      <c r="G48" s="2">
        <v>25201.61081085596</v>
      </c>
      <c r="H48" s="2">
        <v>1760839</v>
      </c>
      <c r="I48" s="2">
        <v>1683291</v>
      </c>
      <c r="J48" s="2">
        <f t="shared" si="28"/>
        <v>1800500.8</v>
      </c>
      <c r="K48" s="15">
        <f t="shared" si="25"/>
        <v>-39661.800000000047</v>
      </c>
      <c r="L48" s="2">
        <v>306580.68885563477</v>
      </c>
      <c r="M48" s="2">
        <v>78858.490000000005</v>
      </c>
      <c r="N48" s="2">
        <v>91997.03</v>
      </c>
      <c r="O48" s="2">
        <v>0</v>
      </c>
      <c r="P48" s="2">
        <v>562319.4</v>
      </c>
      <c r="Q48" s="2">
        <v>203470.1</v>
      </c>
      <c r="R48" s="2">
        <v>47008.86</v>
      </c>
      <c r="S48" s="2">
        <v>105246.7</v>
      </c>
      <c r="T48" s="2">
        <v>19001.93</v>
      </c>
      <c r="U48" s="2">
        <v>187591.8</v>
      </c>
      <c r="V48" s="2">
        <v>0</v>
      </c>
      <c r="W48" s="2">
        <v>167846.7</v>
      </c>
      <c r="X48" s="2">
        <v>788817.7</v>
      </c>
      <c r="Y48" s="2">
        <v>620971</v>
      </c>
      <c r="Z48" s="2">
        <v>0</v>
      </c>
      <c r="AA48" s="2">
        <v>22564.107689450899</v>
      </c>
      <c r="AB48" s="2">
        <v>77548.289999999994</v>
      </c>
      <c r="AC48" s="2">
        <v>117209.8</v>
      </c>
      <c r="AD48" s="2">
        <v>4166944</v>
      </c>
      <c r="AE48" s="2">
        <v>3671743</v>
      </c>
      <c r="AF48" s="6">
        <f t="shared" si="31"/>
        <v>2.8398786416823469</v>
      </c>
      <c r="AG48" s="6">
        <f t="shared" si="29"/>
        <v>14.682002604813736</v>
      </c>
      <c r="AH48" s="6">
        <f t="shared" si="30"/>
        <v>14.035401786682097</v>
      </c>
      <c r="AI48" s="6">
        <f t="shared" si="32"/>
        <v>2.556291899693282</v>
      </c>
      <c r="AJ48" s="6">
        <f t="shared" si="33"/>
        <v>0.65752777828732667</v>
      </c>
      <c r="AK48" s="6">
        <f t="shared" si="34"/>
        <v>0.76707787259092253</v>
      </c>
      <c r="AL48" s="6"/>
      <c r="AM48" s="6">
        <f t="shared" si="35"/>
        <v>4.6886597216084471</v>
      </c>
      <c r="AN48" s="6">
        <f t="shared" si="36"/>
        <v>1.6965483716578922</v>
      </c>
      <c r="AO48" s="6">
        <f t="shared" si="37"/>
        <v>0.39196326578939028</v>
      </c>
      <c r="AP48" s="6">
        <f t="shared" si="38"/>
        <v>0.8775545768511771</v>
      </c>
      <c r="AQ48" s="6">
        <f t="shared" si="39"/>
        <v>0.1584394630948589</v>
      </c>
      <c r="AR48" s="6">
        <f t="shared" si="40"/>
        <v>1.5641539608344075</v>
      </c>
      <c r="AS48" s="6"/>
      <c r="AT48" s="6">
        <f t="shared" si="41"/>
        <v>1.3995178926690002</v>
      </c>
      <c r="AU48" s="6">
        <f t="shared" si="42"/>
        <v>6.5772188860669143</v>
      </c>
      <c r="AV48" s="6">
        <f t="shared" si="43"/>
        <v>5.1777009933979148</v>
      </c>
      <c r="AW48" s="6"/>
      <c r="AX48" s="6">
        <f t="shared" si="44"/>
        <v>0.18814115763668102</v>
      </c>
      <c r="AY48" s="6">
        <f t="shared" si="45"/>
        <v>0.64660323617255799</v>
      </c>
      <c r="AZ48" s="6">
        <f t="shared" si="46"/>
        <v>0.97730376764127613</v>
      </c>
      <c r="BA48" s="6">
        <f t="shared" si="26"/>
        <v>34.744279665609952</v>
      </c>
      <c r="BB48" s="6">
        <f t="shared" si="27"/>
        <v>30.615258004966154</v>
      </c>
    </row>
    <row r="49" spans="1:54" x14ac:dyDescent="0.2">
      <c r="A49">
        <f t="shared" si="24"/>
        <v>2065</v>
      </c>
      <c r="B49">
        <v>60268</v>
      </c>
      <c r="C49" s="2">
        <v>12448290</v>
      </c>
      <c r="D49" s="2">
        <v>4477516</v>
      </c>
      <c r="E49" s="3">
        <v>54.161338260225236</v>
      </c>
      <c r="F49" s="2">
        <v>103.51745677072815</v>
      </c>
      <c r="G49" s="2">
        <v>25364.177541858411</v>
      </c>
      <c r="H49" s="2">
        <v>1827659</v>
      </c>
      <c r="I49" s="2">
        <v>1743250</v>
      </c>
      <c r="J49" s="2">
        <f t="shared" si="28"/>
        <v>1861587.1</v>
      </c>
      <c r="K49" s="15">
        <f t="shared" si="25"/>
        <v>-33928.100000000093</v>
      </c>
      <c r="L49" s="2">
        <v>315992.81653041218</v>
      </c>
      <c r="M49" s="2">
        <v>80871.47</v>
      </c>
      <c r="N49" s="2">
        <v>95480.12</v>
      </c>
      <c r="O49" s="2">
        <v>0</v>
      </c>
      <c r="P49" s="2">
        <v>583210</v>
      </c>
      <c r="Q49" s="2">
        <v>211202.9</v>
      </c>
      <c r="R49" s="2">
        <v>48385.1</v>
      </c>
      <c r="S49" s="2">
        <v>109230.6</v>
      </c>
      <c r="T49" s="2">
        <v>19680.900000000001</v>
      </c>
      <c r="U49" s="2">
        <v>194710.5</v>
      </c>
      <c r="V49" s="2">
        <v>0</v>
      </c>
      <c r="W49" s="2">
        <v>174216</v>
      </c>
      <c r="X49" s="2">
        <v>818751.3</v>
      </c>
      <c r="Y49" s="2">
        <v>644535.30000000005</v>
      </c>
      <c r="Z49" s="2">
        <v>0</v>
      </c>
      <c r="AA49" s="2">
        <v>23159.950272495767</v>
      </c>
      <c r="AB49" s="2">
        <v>84409.34</v>
      </c>
      <c r="AC49" s="2">
        <v>118337.1</v>
      </c>
      <c r="AD49" s="2">
        <v>4200872</v>
      </c>
      <c r="AE49" s="2">
        <v>3705671</v>
      </c>
      <c r="AF49" s="6">
        <f t="shared" si="31"/>
        <v>2.8399013761644025</v>
      </c>
      <c r="AG49" s="6">
        <f t="shared" si="29"/>
        <v>14.682008532898896</v>
      </c>
      <c r="AH49" s="6">
        <f t="shared" si="30"/>
        <v>14.003931463678947</v>
      </c>
      <c r="AI49" s="6">
        <f t="shared" si="32"/>
        <v>2.538443565585411</v>
      </c>
      <c r="AJ49" s="6">
        <f t="shared" si="33"/>
        <v>0.64965927047008065</v>
      </c>
      <c r="AK49" s="6">
        <f t="shared" si="34"/>
        <v>0.76701394328056305</v>
      </c>
      <c r="AL49" s="6"/>
      <c r="AM49" s="6">
        <f t="shared" si="35"/>
        <v>4.6850611610108697</v>
      </c>
      <c r="AN49" s="6">
        <f t="shared" si="36"/>
        <v>1.6966418680798727</v>
      </c>
      <c r="AO49" s="6">
        <f t="shared" si="37"/>
        <v>0.38868872752803801</v>
      </c>
      <c r="AP49" s="6">
        <f t="shared" si="38"/>
        <v>0.87747473749406546</v>
      </c>
      <c r="AQ49" s="6">
        <f t="shared" si="39"/>
        <v>0.15810123318142494</v>
      </c>
      <c r="AR49" s="6">
        <f t="shared" si="40"/>
        <v>1.5641545947274687</v>
      </c>
      <c r="AS49" s="6"/>
      <c r="AT49" s="6">
        <f t="shared" si="41"/>
        <v>1.3995175240936708</v>
      </c>
      <c r="AU49" s="6">
        <f t="shared" si="42"/>
        <v>6.5772190397235279</v>
      </c>
      <c r="AV49" s="6">
        <f t="shared" si="43"/>
        <v>5.1777015156298578</v>
      </c>
      <c r="AW49" s="6"/>
      <c r="AX49" s="6">
        <f t="shared" si="44"/>
        <v>0.18604925072034606</v>
      </c>
      <c r="AY49" s="6">
        <f t="shared" si="45"/>
        <v>0.67807980051878614</v>
      </c>
      <c r="AZ49" s="6">
        <f t="shared" si="46"/>
        <v>0.95062936355113836</v>
      </c>
      <c r="BA49" s="6">
        <f t="shared" si="26"/>
        <v>33.746578847375822</v>
      </c>
      <c r="BB49" s="6">
        <f t="shared" si="27"/>
        <v>29.768514390329916</v>
      </c>
    </row>
    <row r="50" spans="1:54" x14ac:dyDescent="0.2">
      <c r="A50">
        <f t="shared" si="24"/>
        <v>2066</v>
      </c>
      <c r="B50">
        <v>60633</v>
      </c>
      <c r="C50" s="2">
        <v>12921780</v>
      </c>
      <c r="D50" s="2">
        <v>4556692</v>
      </c>
      <c r="E50" s="3">
        <v>54.55227292076259</v>
      </c>
      <c r="F50" s="2">
        <v>104.660620566533</v>
      </c>
      <c r="G50" s="2">
        <v>25529.443791453039</v>
      </c>
      <c r="H50" s="2">
        <v>1897176</v>
      </c>
      <c r="I50" s="2">
        <v>1805269</v>
      </c>
      <c r="J50" s="2">
        <f t="shared" si="28"/>
        <v>1924570.5</v>
      </c>
      <c r="K50" s="15">
        <f t="shared" si="25"/>
        <v>-27394.5</v>
      </c>
      <c r="L50" s="2">
        <v>325460.17511435319</v>
      </c>
      <c r="M50" s="2">
        <v>82946.64</v>
      </c>
      <c r="N50" s="2">
        <v>99102.1</v>
      </c>
      <c r="O50" s="2">
        <v>0</v>
      </c>
      <c r="P50" s="2">
        <v>604931.9</v>
      </c>
      <c r="Q50" s="2">
        <v>219250.4</v>
      </c>
      <c r="R50" s="2">
        <v>49801.54</v>
      </c>
      <c r="S50" s="2">
        <v>113375.6</v>
      </c>
      <c r="T50" s="2">
        <v>20387.71</v>
      </c>
      <c r="U50" s="2">
        <v>202116.6</v>
      </c>
      <c r="V50" s="2">
        <v>0</v>
      </c>
      <c r="W50" s="2">
        <v>180842.6</v>
      </c>
      <c r="X50" s="2">
        <v>849893.7</v>
      </c>
      <c r="Y50" s="2">
        <v>669051.19999999995</v>
      </c>
      <c r="Z50" s="2">
        <v>0</v>
      </c>
      <c r="AA50" s="2">
        <v>23776.595410212467</v>
      </c>
      <c r="AB50" s="2">
        <v>91907.44</v>
      </c>
      <c r="AC50" s="2">
        <v>119301.5</v>
      </c>
      <c r="AD50" s="2">
        <v>4228266</v>
      </c>
      <c r="AE50" s="2">
        <v>3733065</v>
      </c>
      <c r="AF50" s="6">
        <f t="shared" si="31"/>
        <v>2.8399222828022372</v>
      </c>
      <c r="AG50" s="6">
        <f t="shared" si="29"/>
        <v>14.68200201520224</v>
      </c>
      <c r="AH50" s="6">
        <f t="shared" si="30"/>
        <v>13.970745516484572</v>
      </c>
      <c r="AI50" s="6">
        <f t="shared" si="32"/>
        <v>2.5186946002358281</v>
      </c>
      <c r="AJ50" s="6">
        <f t="shared" si="33"/>
        <v>0.64191342059685275</v>
      </c>
      <c r="AK50" s="6">
        <f t="shared" si="34"/>
        <v>0.76693845584741416</v>
      </c>
      <c r="AL50" s="6"/>
      <c r="AM50" s="6">
        <f t="shared" si="35"/>
        <v>4.6814904757703664</v>
      </c>
      <c r="AN50" s="6">
        <f t="shared" si="36"/>
        <v>1.6967507572486145</v>
      </c>
      <c r="AO50" s="6">
        <f t="shared" si="37"/>
        <v>0.38540773794322453</v>
      </c>
      <c r="AP50" s="6">
        <f t="shared" si="38"/>
        <v>0.87739924375743894</v>
      </c>
      <c r="AQ50" s="6">
        <f t="shared" si="39"/>
        <v>0.15777787580348837</v>
      </c>
      <c r="AR50" s="6">
        <f t="shared" si="40"/>
        <v>1.5641544740740052</v>
      </c>
      <c r="AS50" s="6"/>
      <c r="AT50" s="6">
        <f t="shared" si="41"/>
        <v>1.3995177135038672</v>
      </c>
      <c r="AU50" s="6">
        <f t="shared" si="42"/>
        <v>6.5772184637101079</v>
      </c>
      <c r="AV50" s="6">
        <f t="shared" si="43"/>
        <v>5.177701524093429</v>
      </c>
      <c r="AW50" s="6"/>
      <c r="AX50" s="6">
        <f t="shared" si="44"/>
        <v>0.18400402584018971</v>
      </c>
      <c r="AY50" s="6">
        <f t="shared" si="45"/>
        <v>0.71125990382130011</v>
      </c>
      <c r="AZ50" s="6">
        <f t="shared" si="46"/>
        <v>0.92325902468545351</v>
      </c>
      <c r="BA50" s="6">
        <f t="shared" si="26"/>
        <v>32.722008887320477</v>
      </c>
      <c r="BB50" s="6">
        <f t="shared" si="27"/>
        <v>28.889711788933102</v>
      </c>
    </row>
    <row r="51" spans="1:54" x14ac:dyDescent="0.2">
      <c r="A51">
        <f t="shared" si="24"/>
        <v>2067</v>
      </c>
      <c r="B51">
        <v>60998</v>
      </c>
      <c r="C51" s="2">
        <v>13413930</v>
      </c>
      <c r="D51" s="2">
        <v>4637492</v>
      </c>
      <c r="E51" s="3">
        <v>54.947414130788566</v>
      </c>
      <c r="F51" s="2">
        <v>105.81635038900261</v>
      </c>
      <c r="G51" s="2">
        <v>25697.378797718127</v>
      </c>
      <c r="H51" s="2">
        <v>1969434</v>
      </c>
      <c r="I51" s="2">
        <v>1869564</v>
      </c>
      <c r="J51" s="2">
        <f t="shared" si="28"/>
        <v>1989644.1</v>
      </c>
      <c r="K51" s="15">
        <f t="shared" si="25"/>
        <v>-20210.100000000093</v>
      </c>
      <c r="L51" s="2">
        <v>335151.09237152699</v>
      </c>
      <c r="M51" s="2">
        <v>85087.43</v>
      </c>
      <c r="N51" s="2">
        <v>102867.1</v>
      </c>
      <c r="O51" s="2">
        <v>0</v>
      </c>
      <c r="P51" s="2">
        <v>627510.1</v>
      </c>
      <c r="Q51" s="2">
        <v>227623.9</v>
      </c>
      <c r="R51" s="2">
        <v>51260.24</v>
      </c>
      <c r="S51" s="2">
        <v>117686.5</v>
      </c>
      <c r="T51" s="2">
        <v>21124.9</v>
      </c>
      <c r="U51" s="2">
        <v>209814.6</v>
      </c>
      <c r="V51" s="2">
        <v>0</v>
      </c>
      <c r="W51" s="2">
        <v>187730.3</v>
      </c>
      <c r="X51" s="2">
        <v>882263.5</v>
      </c>
      <c r="Y51" s="2">
        <v>694533.2</v>
      </c>
      <c r="Z51" s="2">
        <v>0</v>
      </c>
      <c r="AA51" s="2">
        <v>24414.851790696252</v>
      </c>
      <c r="AB51" s="2">
        <v>99870.19</v>
      </c>
      <c r="AC51" s="2">
        <v>120080.1</v>
      </c>
      <c r="AD51" s="2">
        <v>4248476</v>
      </c>
      <c r="AE51" s="2">
        <v>3753275</v>
      </c>
      <c r="AF51" s="6">
        <f t="shared" si="31"/>
        <v>2.8399372224926247</v>
      </c>
      <c r="AG51" s="6">
        <f t="shared" si="29"/>
        <v>14.682005944566582</v>
      </c>
      <c r="AH51" s="6">
        <f t="shared" si="30"/>
        <v>13.937481409251427</v>
      </c>
      <c r="AI51" s="6">
        <f t="shared" si="32"/>
        <v>2.4985302023458225</v>
      </c>
      <c r="AJ51" s="6">
        <f t="shared" si="33"/>
        <v>0.63432141065295555</v>
      </c>
      <c r="AK51" s="6">
        <f t="shared" si="34"/>
        <v>0.76686772631137934</v>
      </c>
      <c r="AL51" s="6"/>
      <c r="AM51" s="6">
        <f t="shared" si="35"/>
        <v>4.6780481186348819</v>
      </c>
      <c r="AN51" s="6">
        <f t="shared" si="36"/>
        <v>1.6969217820579054</v>
      </c>
      <c r="AO51" s="6">
        <f t="shared" si="37"/>
        <v>0.38214184806391566</v>
      </c>
      <c r="AP51" s="6">
        <f t="shared" si="38"/>
        <v>0.87734541629485174</v>
      </c>
      <c r="AQ51" s="6">
        <f t="shared" si="39"/>
        <v>0.15748479379272146</v>
      </c>
      <c r="AR51" s="6">
        <f t="shared" si="40"/>
        <v>1.5641545766229583</v>
      </c>
      <c r="AS51" s="6"/>
      <c r="AT51" s="6">
        <f t="shared" si="41"/>
        <v>1.3995175164921838</v>
      </c>
      <c r="AU51" s="6">
        <f t="shared" si="42"/>
        <v>6.5772186078203774</v>
      </c>
      <c r="AV51" s="6">
        <f t="shared" si="43"/>
        <v>5.1777010913281938</v>
      </c>
      <c r="AW51" s="6"/>
      <c r="AX51" s="6">
        <f t="shared" si="44"/>
        <v>0.18201117637184816</v>
      </c>
      <c r="AY51" s="6">
        <f t="shared" si="45"/>
        <v>0.74452595175314018</v>
      </c>
      <c r="AZ51" s="6">
        <f t="shared" si="46"/>
        <v>0.89518955294980662</v>
      </c>
      <c r="BA51" s="6">
        <f t="shared" si="26"/>
        <v>31.67211995291462</v>
      </c>
      <c r="BB51" s="6">
        <f t="shared" si="27"/>
        <v>27.980427809001537</v>
      </c>
    </row>
    <row r="52" spans="1:54" x14ac:dyDescent="0.2">
      <c r="A52">
        <f t="shared" si="24"/>
        <v>2068</v>
      </c>
      <c r="B52">
        <v>61363</v>
      </c>
      <c r="C52" s="2">
        <v>13924930</v>
      </c>
      <c r="D52" s="2">
        <v>4719761</v>
      </c>
      <c r="E52" s="3">
        <v>55.346303899226932</v>
      </c>
      <c r="F52" s="2">
        <v>106.98486376264836</v>
      </c>
      <c r="G52" s="2">
        <v>25866.730316472225</v>
      </c>
      <c r="H52" s="2">
        <v>2044459</v>
      </c>
      <c r="I52" s="2">
        <v>1936191</v>
      </c>
      <c r="J52" s="2">
        <f t="shared" si="28"/>
        <v>2056845.6</v>
      </c>
      <c r="K52" s="15">
        <f t="shared" si="25"/>
        <v>-12386.600000000093</v>
      </c>
      <c r="L52" s="2">
        <v>345090.2639327434</v>
      </c>
      <c r="M52" s="2">
        <v>87297.06</v>
      </c>
      <c r="N52" s="2">
        <v>106777.5</v>
      </c>
      <c r="O52" s="2">
        <v>0</v>
      </c>
      <c r="P52" s="2">
        <v>650959.4</v>
      </c>
      <c r="Q52" s="2">
        <v>236329.4</v>
      </c>
      <c r="R52" s="2">
        <v>52761.68</v>
      </c>
      <c r="S52" s="2">
        <v>122167.2</v>
      </c>
      <c r="T52" s="2">
        <v>21893.67</v>
      </c>
      <c r="U52" s="2">
        <v>217807.4</v>
      </c>
      <c r="V52" s="2">
        <v>0</v>
      </c>
      <c r="W52" s="2">
        <v>194881.9</v>
      </c>
      <c r="X52" s="2">
        <v>915873.1</v>
      </c>
      <c r="Y52" s="2">
        <v>720991.3</v>
      </c>
      <c r="Z52" s="2">
        <v>0</v>
      </c>
      <c r="AA52" s="2">
        <v>25075.401895100942</v>
      </c>
      <c r="AB52" s="2">
        <v>108268.1</v>
      </c>
      <c r="AC52" s="2">
        <v>120654.6</v>
      </c>
      <c r="AD52" s="2">
        <v>4260862</v>
      </c>
      <c r="AE52" s="2">
        <v>3765661</v>
      </c>
      <c r="AF52" s="6">
        <f t="shared" si="31"/>
        <v>2.8399501374139811</v>
      </c>
      <c r="AG52" s="6">
        <f t="shared" si="29"/>
        <v>14.682005582792875</v>
      </c>
      <c r="AH52" s="6">
        <f t="shared" si="30"/>
        <v>13.904493595299941</v>
      </c>
      <c r="AI52" s="6">
        <f t="shared" si="32"/>
        <v>2.4782190210847981</v>
      </c>
      <c r="AJ52" s="6">
        <f t="shared" si="33"/>
        <v>0.6269120203835854</v>
      </c>
      <c r="AK52" s="6">
        <f t="shared" si="34"/>
        <v>0.76680816348807501</v>
      </c>
      <c r="AL52" s="6"/>
      <c r="AM52" s="6">
        <f t="shared" si="35"/>
        <v>4.6747768211402141</v>
      </c>
      <c r="AN52" s="6">
        <f t="shared" si="36"/>
        <v>1.6971675979699719</v>
      </c>
      <c r="AO52" s="6">
        <f t="shared" si="37"/>
        <v>0.37890086341547141</v>
      </c>
      <c r="AP52" s="6">
        <f t="shared" si="38"/>
        <v>0.87732721098059385</v>
      </c>
      <c r="AQ52" s="6">
        <f t="shared" si="39"/>
        <v>0.15722642770915185</v>
      </c>
      <c r="AR52" s="6">
        <f t="shared" si="40"/>
        <v>1.5641543619967928</v>
      </c>
      <c r="AS52" s="6"/>
      <c r="AT52" s="6">
        <f t="shared" si="41"/>
        <v>1.3995179868049605</v>
      </c>
      <c r="AU52" s="6">
        <f t="shared" si="42"/>
        <v>6.5772187005607927</v>
      </c>
      <c r="AV52" s="6">
        <f t="shared" si="43"/>
        <v>5.1777014318922969</v>
      </c>
      <c r="AW52" s="6"/>
      <c r="AX52" s="6">
        <f t="shared" si="44"/>
        <v>0.18007560465367467</v>
      </c>
      <c r="AY52" s="6">
        <f t="shared" si="45"/>
        <v>0.77751270562939989</v>
      </c>
      <c r="AZ52" s="6">
        <f t="shared" si="46"/>
        <v>0.86646467881705691</v>
      </c>
      <c r="BA52" s="6">
        <f t="shared" si="26"/>
        <v>30.598803728277268</v>
      </c>
      <c r="BB52" s="6">
        <f t="shared" si="27"/>
        <v>27.042584774214305</v>
      </c>
    </row>
    <row r="53" spans="1:54" s="18" customFormat="1" x14ac:dyDescent="0.2">
      <c r="A53" s="18">
        <f t="shared" si="24"/>
        <v>2069</v>
      </c>
      <c r="B53" s="18">
        <v>61729</v>
      </c>
      <c r="C53" s="19">
        <v>14455280</v>
      </c>
      <c r="D53" s="19">
        <v>4803448</v>
      </c>
      <c r="E53" s="20">
        <v>55.748515800851052</v>
      </c>
      <c r="F53" s="19">
        <v>108.16625525824634</v>
      </c>
      <c r="G53" s="19">
        <v>26037.019100251353</v>
      </c>
      <c r="H53" s="19">
        <v>2122325</v>
      </c>
      <c r="I53" s="19">
        <v>2005320</v>
      </c>
      <c r="J53" s="19">
        <f t="shared" si="28"/>
        <v>2126326.7999999998</v>
      </c>
      <c r="K53" s="15">
        <f t="shared" si="25"/>
        <v>-4001.7999999998137</v>
      </c>
      <c r="L53" s="19">
        <v>355401.56677016831</v>
      </c>
      <c r="M53" s="19">
        <v>89578.5</v>
      </c>
      <c r="N53" s="19">
        <v>110835.1</v>
      </c>
      <c r="O53" s="19">
        <v>0</v>
      </c>
      <c r="P53" s="19">
        <v>675295.4</v>
      </c>
      <c r="Q53" s="19">
        <v>245371.7</v>
      </c>
      <c r="R53" s="19">
        <v>54306.85</v>
      </c>
      <c r="S53" s="19">
        <v>126820.4</v>
      </c>
      <c r="T53" s="19">
        <v>22693.52</v>
      </c>
      <c r="U53" s="19">
        <v>226102.9</v>
      </c>
      <c r="V53" s="19">
        <v>0</v>
      </c>
      <c r="W53" s="19">
        <v>202304.2</v>
      </c>
      <c r="X53" s="19">
        <v>950755.4</v>
      </c>
      <c r="Y53" s="19">
        <v>748451.2</v>
      </c>
      <c r="Z53" s="19">
        <v>0</v>
      </c>
      <c r="AA53" s="19">
        <v>25758.751458879666</v>
      </c>
      <c r="AB53" s="19">
        <v>117004.5</v>
      </c>
      <c r="AC53" s="19">
        <v>121006.8</v>
      </c>
      <c r="AD53" s="19">
        <v>4264864</v>
      </c>
      <c r="AE53" s="19">
        <v>3769663</v>
      </c>
      <c r="AF53" s="21">
        <f t="shared" si="31"/>
        <v>2.839960552583022</v>
      </c>
      <c r="AG53" s="21">
        <f t="shared" si="29"/>
        <v>14.682005467898236</v>
      </c>
      <c r="AH53" s="21">
        <f t="shared" si="30"/>
        <v>13.872578047606135</v>
      </c>
      <c r="AI53" s="21">
        <f t="shared" si="32"/>
        <v>2.4586280360544266</v>
      </c>
      <c r="AJ53" s="21">
        <f t="shared" si="33"/>
        <v>0.61969398033106238</v>
      </c>
      <c r="AK53" s="21">
        <f t="shared" si="34"/>
        <v>0.76674474655627567</v>
      </c>
      <c r="AL53" s="21"/>
      <c r="AM53" s="21">
        <f t="shared" si="35"/>
        <v>4.6716175681135201</v>
      </c>
      <c r="AN53" s="21">
        <f t="shared" si="36"/>
        <v>1.6974538023476542</v>
      </c>
      <c r="AO53" s="21">
        <f t="shared" si="37"/>
        <v>0.375688675694971</v>
      </c>
      <c r="AP53" s="21">
        <f t="shared" si="38"/>
        <v>0.87732925270212681</v>
      </c>
      <c r="AQ53" s="21">
        <f t="shared" si="39"/>
        <v>0.15699121705010211</v>
      </c>
      <c r="AR53" s="21">
        <f t="shared" si="40"/>
        <v>1.5641544127820424</v>
      </c>
      <c r="AS53" s="21"/>
      <c r="AT53" s="21">
        <f t="shared" si="41"/>
        <v>1.3995176848874598</v>
      </c>
      <c r="AU53" s="21">
        <f t="shared" si="42"/>
        <v>6.5772188432185335</v>
      </c>
      <c r="AV53" s="21">
        <f t="shared" si="43"/>
        <v>5.1777011583310735</v>
      </c>
      <c r="AW53" s="21"/>
      <c r="AX53" s="21">
        <f t="shared" si="44"/>
        <v>0.17819614327000008</v>
      </c>
      <c r="AY53" s="21">
        <f t="shared" si="45"/>
        <v>0.80942396134837924</v>
      </c>
      <c r="AZ53" s="21">
        <f t="shared" si="46"/>
        <v>0.83711142226231527</v>
      </c>
      <c r="BA53" s="21">
        <f t="shared" si="26"/>
        <v>29.503849112573398</v>
      </c>
      <c r="BB53" s="21">
        <f t="shared" si="27"/>
        <v>26.078104332811264</v>
      </c>
    </row>
    <row r="54" spans="1:54" s="23" customFormat="1" x14ac:dyDescent="0.2">
      <c r="A54" s="23">
        <f t="shared" si="24"/>
        <v>2070</v>
      </c>
      <c r="B54" s="23">
        <v>62094</v>
      </c>
      <c r="C54" s="24">
        <v>15005590</v>
      </c>
      <c r="D54" s="24">
        <v>4888543</v>
      </c>
      <c r="E54" s="25">
        <v>56.153638944890403</v>
      </c>
      <c r="F54" s="24">
        <v>109.36073723078968</v>
      </c>
      <c r="G54" s="24">
        <v>26208.027460105292</v>
      </c>
      <c r="H54" s="24">
        <v>2203122</v>
      </c>
      <c r="I54" s="24">
        <v>2076884</v>
      </c>
      <c r="J54" s="24">
        <f t="shared" si="28"/>
        <v>2198004.7999999998</v>
      </c>
      <c r="K54" s="15">
        <f>H54-J54</f>
        <v>5117.2000000001863</v>
      </c>
      <c r="L54" s="24">
        <v>365954.10475454759</v>
      </c>
      <c r="M54" s="24">
        <v>91934.26</v>
      </c>
      <c r="N54" s="24">
        <v>115044.4</v>
      </c>
      <c r="O54" s="24">
        <v>0</v>
      </c>
      <c r="P54" s="24">
        <v>700541.9</v>
      </c>
      <c r="Q54" s="24">
        <v>254759.8</v>
      </c>
      <c r="R54" s="24">
        <v>55897.94</v>
      </c>
      <c r="S54" s="24">
        <v>131650.20000000001</v>
      </c>
      <c r="T54" s="24">
        <v>23523.39</v>
      </c>
      <c r="U54" s="24">
        <v>234710.6</v>
      </c>
      <c r="V54" s="24">
        <v>0</v>
      </c>
      <c r="W54" s="24">
        <v>210005.9</v>
      </c>
      <c r="X54" s="24">
        <v>986950.5</v>
      </c>
      <c r="Y54" s="24">
        <v>776944.6</v>
      </c>
      <c r="Z54" s="24">
        <v>0</v>
      </c>
      <c r="AA54" s="24">
        <v>26465.141644624218</v>
      </c>
      <c r="AB54" s="24">
        <v>126237.6</v>
      </c>
      <c r="AC54" s="24">
        <v>121120.8</v>
      </c>
      <c r="AD54" s="24">
        <v>4259748</v>
      </c>
      <c r="AE54" s="24">
        <v>3764547</v>
      </c>
      <c r="AF54" s="26">
        <f t="shared" si="31"/>
        <v>2.8399686367490267</v>
      </c>
      <c r="AG54" s="26">
        <f t="shared" si="29"/>
        <v>14.682008504830533</v>
      </c>
      <c r="AH54" s="26">
        <f t="shared" si="30"/>
        <v>13.840735352625256</v>
      </c>
      <c r="AI54" s="26">
        <f t="shared" si="32"/>
        <v>2.4387851777540743</v>
      </c>
      <c r="AJ54" s="26">
        <f t="shared" si="33"/>
        <v>0.61266674619258554</v>
      </c>
      <c r="AK54" s="26">
        <f t="shared" si="34"/>
        <v>0.76667695172265804</v>
      </c>
      <c r="AL54" s="26"/>
      <c r="AM54" s="26">
        <f t="shared" si="35"/>
        <v>4.6685395242706216</v>
      </c>
      <c r="AN54" s="26">
        <f t="shared" si="36"/>
        <v>1.6977659658833808</v>
      </c>
      <c r="AO54" s="26">
        <f t="shared" si="37"/>
        <v>0.37251410974176957</v>
      </c>
      <c r="AP54" s="26">
        <f t="shared" si="38"/>
        <v>0.87734104423751424</v>
      </c>
      <c r="AQ54" s="26">
        <f t="shared" si="39"/>
        <v>0.15676417921587887</v>
      </c>
      <c r="AR54" s="26">
        <f t="shared" si="40"/>
        <v>1.5641544251175727</v>
      </c>
      <c r="AS54" s="26"/>
      <c r="AT54" s="26">
        <f t="shared" si="41"/>
        <v>1.399517779707429</v>
      </c>
      <c r="AU54" s="26">
        <f t="shared" si="42"/>
        <v>6.5772188897604158</v>
      </c>
      <c r="AV54" s="26">
        <f t="shared" si="43"/>
        <v>5.1777011100529871</v>
      </c>
      <c r="AW54" s="26"/>
      <c r="AX54" s="26">
        <f t="shared" si="44"/>
        <v>0.17636855095084045</v>
      </c>
      <c r="AY54" s="26">
        <f t="shared" si="45"/>
        <v>0.84127048653201908</v>
      </c>
      <c r="AZ54" s="26">
        <f t="shared" si="46"/>
        <v>0.80717119420162753</v>
      </c>
      <c r="BA54" s="26">
        <f t="shared" si="26"/>
        <v>28.387740835248731</v>
      </c>
      <c r="BB54" s="26">
        <f t="shared" si="27"/>
        <v>25.087630676301298</v>
      </c>
    </row>
    <row r="55" spans="1:54" x14ac:dyDescent="0.2">
      <c r="Y55" s="1"/>
      <c r="Z55" s="1"/>
      <c r="AA55" s="1"/>
      <c r="AB55" s="1"/>
      <c r="AC55" s="28"/>
      <c r="AD55" s="1"/>
      <c r="AE55" s="22"/>
      <c r="AF55" s="1"/>
      <c r="AG55" s="1"/>
      <c r="AH55" s="1"/>
      <c r="AI55" s="1"/>
      <c r="AJ55" s="1"/>
      <c r="AK55" s="1"/>
      <c r="AL55" s="1"/>
      <c r="AM55" s="1"/>
      <c r="AN55" s="1"/>
    </row>
    <row r="56" spans="1:54" x14ac:dyDescent="0.2">
      <c r="A56" t="s">
        <v>63</v>
      </c>
      <c r="AC56" s="28"/>
    </row>
    <row r="57" spans="1:54" x14ac:dyDescent="0.2">
      <c r="A57" s="8" t="s">
        <v>64</v>
      </c>
    </row>
    <row r="58" spans="1:54" x14ac:dyDescent="0.2">
      <c r="AC58" s="2"/>
    </row>
    <row r="59" spans="1:54" x14ac:dyDescent="0.2">
      <c r="AC59" s="22"/>
    </row>
    <row r="61" spans="1:54" x14ac:dyDescent="0.2">
      <c r="AC61" s="2"/>
    </row>
    <row r="64" spans="1:54" x14ac:dyDescent="0.2">
      <c r="AC64" s="2"/>
      <c r="AD64" s="22"/>
    </row>
    <row r="65" spans="29:29" x14ac:dyDescent="0.2">
      <c r="AC65" s="22"/>
    </row>
  </sheetData>
  <mergeCells count="1">
    <mergeCell ref="C1:BB1"/>
  </mergeCells>
  <hyperlinks>
    <hyperlink ref="A57" r:id="rId1" xr:uid="{3721B794-23E5-41B3-8CB2-C8C0DAE35F83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Shaw, Trevor</dc:creator>
  <cp:keywords/>
  <dc:description/>
  <cp:lastModifiedBy>Microsoft Office User</cp:lastModifiedBy>
  <cp:revision/>
  <dcterms:created xsi:type="dcterms:W3CDTF">2018-08-20T18:51:08Z</dcterms:created>
  <dcterms:modified xsi:type="dcterms:W3CDTF">2021-07-20T22:22:19Z</dcterms:modified>
  <cp:category/>
  <cp:contentStatus/>
</cp:coreProperties>
</file>